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ta\ОКС\СМЕТЫ 2022\1 ДОГОВОРЫ 2022\003-02-2022 от            ПИР Внедрение мониторинга ОПРЧ (до 1 млн без справки)\"/>
    </mc:Choice>
  </mc:AlternateContent>
  <bookViews>
    <workbookView xWindow="0" yWindow="0" windowWidth="28800" windowHeight="11700"/>
  </bookViews>
  <sheets>
    <sheet name="смета 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 localSheetId="0">#REF!</definedName>
    <definedName name="_______a2">#REF!</definedName>
    <definedName name="_______A65560">[1]График!#REF!</definedName>
    <definedName name="_______E65560">[1]График!#REF!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a2" localSheetId="0">#REF!</definedName>
    <definedName name="__a2">#REF!</definedName>
    <definedName name="__xlfn.BAHTTEXT" hidden="1">#NAME?</definedName>
    <definedName name="_2Excel_BuiltIn_Print_Area_2_1" localSheetId="0">#REF!</definedName>
    <definedName name="_2Excel_BuiltIn_Print_Area_2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AUTOEXEC___0" localSheetId="0">#REF!</definedName>
    <definedName name="_AUTOEXEC___0">#REF!</definedName>
    <definedName name="_AUTOEXEC___1" localSheetId="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 localSheetId="0">#REF!</definedName>
    <definedName name="_k">#REF!</definedName>
    <definedName name="_k___0" localSheetId="0">#REF!</definedName>
    <definedName name="_k___0">#REF!</definedName>
    <definedName name="_k___1" localSheetId="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 localSheetId="0">#REF!</definedName>
    <definedName name="DateColJournal">#REF!</definedName>
    <definedName name="dck">[4]топография!#REF!</definedName>
    <definedName name="DM" localSheetId="0">#REF!</definedName>
    <definedName name="DM">#REF!</definedName>
    <definedName name="EILName">[3]Лист1!#REF!</definedName>
    <definedName name="EILName_1">[3]Обновление!#REF!</definedName>
    <definedName name="euro" localSheetId="0">#REF!</definedName>
    <definedName name="euro">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 localSheetId="0">#REF!</definedName>
    <definedName name="Itog">#REF!</definedName>
    <definedName name="k" localSheetId="0">#REF!</definedName>
    <definedName name="k">#REF!</definedName>
    <definedName name="k_1" localSheetId="0">#REF!</definedName>
    <definedName name="k_1">#REF!</definedName>
    <definedName name="kp" localSheetId="0">[5]ПДР!#REF!</definedName>
    <definedName name="kp">[5]ПДР!#REF!</definedName>
    <definedName name="l">[6]ШАСУ3!$C$2</definedName>
    <definedName name="M_KAR_Запрос1" localSheetId="0">#REF!</definedName>
    <definedName name="M_KAR_Запрос1">#REF!</definedName>
    <definedName name="n" localSheetId="0">[7]Итого!#REF!</definedName>
    <definedName name="n">[7]Итого!#REF!</definedName>
    <definedName name="Nalog" localSheetId="0">#REF!</definedName>
    <definedName name="Nalog">#REF!</definedName>
    <definedName name="NumColJournal" localSheetId="0">#REF!</definedName>
    <definedName name="NumColJournal">#REF!</definedName>
    <definedName name="OELName" localSheetId="0">[3]Лист1!#REF!</definedName>
    <definedName name="OELName">[3]Лист1!#REF!</definedName>
    <definedName name="OELName_1" localSheetId="0">[3]Обновление!#REF!</definedName>
    <definedName name="OELName_1">[3]Обновление!#REF!</definedName>
    <definedName name="OPLName" localSheetId="0">[3]Лист1!#REF!</definedName>
    <definedName name="OPLName">[3]Лист1!#REF!</definedName>
    <definedName name="OPLName_1" localSheetId="0">[3]Обновление!#REF!</definedName>
    <definedName name="OPLName_1">[3]Обновление!#REF!</definedName>
    <definedName name="p" localSheetId="0">[3]Лист1!#REF!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 localSheetId="0">#REF!</definedName>
    <definedName name="propis">#REF!</definedName>
    <definedName name="rr">'[8]Пример расчета'!#REF!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'[9]СМЕТА проект'!#REF!</definedName>
    <definedName name="SM_STO_1">'[9]СМЕТА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 localSheetId="0">#REF!</definedName>
    <definedName name="USA_1">#REF!</definedName>
    <definedName name="USD">'[11]искл. ИД'!#REF!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 localSheetId="0">#REF!</definedName>
    <definedName name="альт">#REF!</definedName>
    <definedName name="альтернативный" localSheetId="0">#REF!</definedName>
    <definedName name="альтернативный">#REF!</definedName>
    <definedName name="альтернативный1" localSheetId="0">#REF!</definedName>
    <definedName name="альтернативный1">#REF!</definedName>
    <definedName name="апиаоп" localSheetId="0">[13]Смета!#REF!</definedName>
    <definedName name="апиаоп">[13]Смета!#REF!</definedName>
    <definedName name="аполпнщ" localSheetId="0">#REF!</definedName>
    <definedName name="аполпнщ">#REF!</definedName>
    <definedName name="апр">'[14]Таблица 5'!$A$3:$G$77</definedName>
    <definedName name="аршщ" localSheetId="0">#REF!</definedName>
    <definedName name="аршщ">#REF!</definedName>
    <definedName name="АФС" localSheetId="0">[15]топография!#REF!</definedName>
    <definedName name="АФС">[15]топография!#REF!</definedName>
    <definedName name="_xlnm.Database" localSheetId="0">#REF!</definedName>
    <definedName name="_xlnm.Database">#REF!</definedName>
    <definedName name="быч">'[16]свод 2'!$A$7</definedName>
    <definedName name="ва">#N/A</definedName>
    <definedName name="вап" localSheetId="0">#REF!</definedName>
    <definedName name="вап">#REF!</definedName>
    <definedName name="ввв" localSheetId="0">#REF!</definedName>
    <definedName name="ввв">#REF!</definedName>
    <definedName name="вика" localSheetId="0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 localSheetId="0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дезия" localSheetId="0">#REF!</definedName>
    <definedName name="геодезия">#REF!</definedName>
    <definedName name="геол" localSheetId="0">[19]Смета!#REF!</definedName>
    <definedName name="геол">[19]Смета!#REF!</definedName>
    <definedName name="геол.1" localSheetId="0">#REF!</definedName>
    <definedName name="геол.1">#REF!</definedName>
    <definedName name="Геол_Лазаревск" localSheetId="0">[4]топография!#REF!</definedName>
    <definedName name="Геол_Лазаревск">[4]топография!#REF!</definedName>
    <definedName name="геол1" localSheetId="0">#REF!</definedName>
    <definedName name="геол1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 localSheetId="0">#REF!</definedName>
    <definedName name="гидро1">#REF!</definedName>
    <definedName name="гидро1___0" localSheetId="0">#REF!</definedName>
    <definedName name="гидро1___0">#REF!</definedName>
    <definedName name="гидрол" localSheetId="0">#REF!</definedName>
    <definedName name="гидрол">#REF!</definedName>
    <definedName name="Гидролог">#REF!</definedName>
    <definedName name="Гидрология_7.03.08">[23]топография!#REF!</definedName>
    <definedName name="ГИП" localSheetId="0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 localSheetId="0">#REF!</definedName>
    <definedName name="Дефлятор">#REF!</definedName>
    <definedName name="Диск" localSheetId="0">#REF!</definedName>
    <definedName name="Диск">#REF!</definedName>
    <definedName name="Длинна_границы" localSheetId="0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рога" localSheetId="0">[10]Шкаф!#REF!</definedName>
    <definedName name="Дорога">[10]Шкаф!#REF!</definedName>
    <definedName name="Дорога_1" localSheetId="0">#REF!</definedName>
    <definedName name="Дорога_1">#REF!</definedName>
    <definedName name="ДСК" localSheetId="0">[23]топография!#REF!</definedName>
    <definedName name="ДСК">[23]топография!#REF!</definedName>
    <definedName name="ДСК_" localSheetId="0">[26]топография!#REF!</definedName>
    <definedName name="ДСК_">[26]топография!#REF!</definedName>
    <definedName name="ДСК1" localSheetId="0">[23]топография!#REF!</definedName>
    <definedName name="ДСК1">[23]топография!#REF!</definedName>
    <definedName name="дтс">'[27]СметаСводная Рыб'!$C$13</definedName>
    <definedName name="ё" localSheetId="0">#REF!</definedName>
    <definedName name="ё">#REF!</definedName>
    <definedName name="ее">'[25]СметаСводная Рыб'!$C$9</definedName>
    <definedName name="жд" localSheetId="0">#REF!</definedName>
    <definedName name="жд">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_xlnm.Print_Titles" localSheetId="0">'смета 3'!#REF!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 localSheetId="0">#REF!</definedName>
    <definedName name="изыск">#REF!</definedName>
    <definedName name="ик" localSheetId="0">#REF!</definedName>
    <definedName name="ик">#REF!</definedName>
    <definedName name="Инвестор" localSheetId="0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 localSheetId="0">#REF!</definedName>
    <definedName name="йцу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 localSheetId="0">#REF!</definedName>
    <definedName name="Кабели_1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 localSheetId="0">#REF!</definedName>
    <definedName name="ккк">#REF!</definedName>
    <definedName name="книга" localSheetId="0">#REF!</definedName>
    <definedName name="книга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 localSheetId="0">[30]топография!#REF!</definedName>
    <definedName name="ком">[30]топография!#REF!</definedName>
    <definedName name="ком___0" localSheetId="0">[31]топография!#REF!</definedName>
    <definedName name="ком___0">[31]топография!#REF!</definedName>
    <definedName name="Командировочные_расходы" localSheetId="0">#REF!</definedName>
    <definedName name="Командировочные_расходы">#REF!</definedName>
    <definedName name="Контроллер" localSheetId="0">[10]Коэфф1.!#REF!</definedName>
    <definedName name="Контроллер">[10]Коэфф1.!#REF!</definedName>
    <definedName name="Контроллер_1" localSheetId="0">#REF!</definedName>
    <definedName name="Контроллер_1">#REF!</definedName>
    <definedName name="Коэффициент" localSheetId="0">#REF!</definedName>
    <definedName name="Коэффициент">#REF!</definedName>
    <definedName name="Кра">[32]СметаСводная!$E$6</definedName>
    <definedName name="куку" localSheetId="0">#REF!</definedName>
    <definedName name="куку">#REF!</definedName>
    <definedName name="Курс">[10]Коэфф1.!$E$23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_США" localSheetId="0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 localSheetId="0">#REF!</definedName>
    <definedName name="Метео">#REF!</definedName>
    <definedName name="МетеорУТ" localSheetId="0">[23]топография!#REF!</definedName>
    <definedName name="МетеорУТ">[23]топография!#REF!</definedName>
    <definedName name="мж1">'[34]СметаСводная 1 оч'!$D$6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0">#REF!</definedName>
    <definedName name="ммммм">#REF!</definedName>
    <definedName name="МММММММММ" localSheetId="0">#REF!</definedName>
    <definedName name="МММММММММ">#REF!</definedName>
    <definedName name="Монтаж" localSheetId="0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 localSheetId="0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>#REF!</definedName>
    <definedName name="объем___0_3" localSheetId="0">#REF!</definedName>
    <definedName name="объем___0_3">#REF!</definedName>
    <definedName name="объем___0_5" localSheetId="0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>#REF!</definedName>
    <definedName name="объем___2_3" localSheetId="0">#REF!</definedName>
    <definedName name="объем___2_3">#REF!</definedName>
    <definedName name="объем___2_5" localSheetId="0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1" localSheetId="0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0___0___0___0" localSheetId="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>#REF!</definedName>
    <definedName name="объем___4_3" localSheetId="0">#REF!</definedName>
    <definedName name="объем___4_3">#REF!</definedName>
    <definedName name="объем___4_5" localSheetId="0">#REF!</definedName>
    <definedName name="объем___4_5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6___0" localSheetId="0">#REF!</definedName>
    <definedName name="объем___6___6___0">#REF!</definedName>
    <definedName name="объем___6___7">NA()</definedName>
    <definedName name="объем___6___8" localSheetId="0">#REF!</definedName>
    <definedName name="объем___6___8">#REF!</definedName>
    <definedName name="объем___6___8___0" localSheetId="0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>#REF!</definedName>
    <definedName name="объем___6_3" localSheetId="0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0___0" localSheetId="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>#REF!</definedName>
    <definedName name="объем___8_3" localSheetId="0">#REF!</definedName>
    <definedName name="объем___8_3">#REF!</definedName>
    <definedName name="объем___8_5" localSheetId="0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ап">'[14]Таблица 5'!$A$3:$G$77</definedName>
    <definedName name="Пи" localSheetId="0">#REF!</definedName>
    <definedName name="Пи">#REF!</definedName>
    <definedName name="Пи_" localSheetId="0">#REF!</definedName>
    <definedName name="Пи_">#REF!</definedName>
    <definedName name="план" localSheetId="0">[23]топография!#REF!</definedName>
    <definedName name="план">[23]топография!#REF!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0">#REF!</definedName>
    <definedName name="пр">#REF!</definedName>
    <definedName name="прапоалад" localSheetId="0">[44]топография!#REF!</definedName>
    <definedName name="прапоалад">[44]топография!#REF!</definedName>
    <definedName name="приб">[45]сводная!$E$10</definedName>
    <definedName name="Прикладное_ПО" localSheetId="0">#REF!</definedName>
    <definedName name="Прикладное_ПО">#REF!</definedName>
    <definedName name="прим">[41]СметаСводная!$C$7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бная\" localSheetId="0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 localSheetId="0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 localSheetId="0">#REF!</definedName>
    <definedName name="прпр_1">#REF!</definedName>
    <definedName name="псков">[47]свод!$E$10</definedName>
    <definedName name="р" localSheetId="0">#REF!</definedName>
    <definedName name="р">#REF!</definedName>
    <definedName name="Работы" localSheetId="0">#REF!</definedName>
    <definedName name="Работы">#REF!</definedName>
    <definedName name="Разработка" localSheetId="0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0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 localSheetId="0">[44]топография!#REF!</definedName>
    <definedName name="рол">[44]топография!#REF!</definedName>
    <definedName name="ролл" localSheetId="0">#REF!</definedName>
    <definedName name="ролл">#REF!</definedName>
    <definedName name="рпв" localSheetId="0">#REF!</definedName>
    <definedName name="рпв">#REF!</definedName>
    <definedName name="рр" localSheetId="0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 localSheetId="0">#REF!</definedName>
    <definedName name="сводная">#REF!</definedName>
    <definedName name="СводнУТ">[23]топография!#REF!</definedName>
    <definedName name="СводУТ" localSheetId="0">#REF!</definedName>
    <definedName name="СводУТ">#REF!</definedName>
    <definedName name="Сервис" localSheetId="0">#REF!</definedName>
    <definedName name="Сервис">#REF!</definedName>
    <definedName name="Сервис_Всего" localSheetId="0">'[10]Прайс лист'!#REF!</definedName>
    <definedName name="Сервис_Всего">'[10]Прайс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[10]Коэфф1.!#REF!</definedName>
    <definedName name="Сервисное_оборудование">[10]Коэфф1.!#REF!</definedName>
    <definedName name="Сервисное_оборудование_1" localSheetId="0">#REF!</definedName>
    <definedName name="Сервисное_оборудование_1">#REF!</definedName>
    <definedName name="см" localSheetId="0">#REF!</definedName>
    <definedName name="см">#REF!</definedName>
    <definedName name="см___0" localSheetId="0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сс" localSheetId="0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>#REF!</definedName>
    <definedName name="топогр">[12]Смета!#REF!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ф" localSheetId="0">#REF!</definedName>
    <definedName name="ф">#REF!</definedName>
    <definedName name="ф1">#REF!</definedName>
    <definedName name="фед">'[16]свод 2'!$C$10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>#REF!</definedName>
    <definedName name="цена___0_3" localSheetId="0">#REF!</definedName>
    <definedName name="цена___0_3">#REF!</definedName>
    <definedName name="цена___0_5" localSheetId="0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>#REF!</definedName>
    <definedName name="цена___2_3" localSheetId="0">#REF!</definedName>
    <definedName name="цена___2_3">#REF!</definedName>
    <definedName name="цена___2_5" localSheetId="0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1" localSheetId="0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0___0___0___0" localSheetId="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>#REF!</definedName>
    <definedName name="цена___4_3" localSheetId="0">#REF!</definedName>
    <definedName name="цена___4_3">#REF!</definedName>
    <definedName name="цена___4_5" localSheetId="0">#REF!</definedName>
    <definedName name="цена___4_5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6___0" localSheetId="0">#REF!</definedName>
    <definedName name="цена___6___6___0">#REF!</definedName>
    <definedName name="цена___6___7">NA()</definedName>
    <definedName name="цена___6___8" localSheetId="0">#REF!</definedName>
    <definedName name="цена___6___8">#REF!</definedName>
    <definedName name="цена___6___8___0" localSheetId="0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>#REF!</definedName>
    <definedName name="цена___6_3" localSheetId="0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0___0" localSheetId="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>#REF!</definedName>
    <definedName name="цена___8_3" localSheetId="0">#REF!</definedName>
    <definedName name="цена___8_3">#REF!</definedName>
    <definedName name="цена___8_5" localSheetId="0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>#REF!</definedName>
    <definedName name="цууу" localSheetId="0">#REF!</definedName>
    <definedName name="цууу">#REF!</definedName>
    <definedName name="цы" localSheetId="0">#REF!</definedName>
    <definedName name="цы">#REF!</definedName>
    <definedName name="чс">#REF!</definedName>
    <definedName name="чть">#REF!</definedName>
    <definedName name="Шкафы_ТМ">#REF!</definedName>
    <definedName name="шлд" localSheetId="0">'[51]93-110'!#REF!</definedName>
    <definedName name="шлд">'[51]93-110'!#REF!</definedName>
    <definedName name="шщззхъх" localSheetId="0">#REF!</definedName>
    <definedName name="шщззхъх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>#REF!</definedName>
    <definedName name="ыы">[52]свод!$A$7</definedName>
    <definedName name="ьь" localSheetId="0">#REF!</definedName>
    <definedName name="ьь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ог" localSheetId="0">#REF!</definedName>
    <definedName name="эколог">#REF!</definedName>
    <definedName name="экология">NA()</definedName>
    <definedName name="ЭлеСи">[53]Коэфф1.!$E$7</definedName>
    <definedName name="ЭлеСи_1" localSheetId="0">#REF!</definedName>
    <definedName name="ЭлеСи_1">#REF!</definedName>
    <definedName name="ЭЛСИ_Т" localSheetId="0">#REF!</definedName>
    <definedName name="ЭЛСИ_Т">#REF!</definedName>
    <definedName name="эээ">[52]свод!$A$7</definedName>
    <definedName name="я" localSheetId="0">#REF!</definedName>
    <definedName name="я">#REF!</definedName>
    <definedName name="ЯЯЯЯ">#N/A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1" l="1"/>
  <c r="J77" i="1"/>
  <c r="H77" i="1"/>
  <c r="J76" i="1"/>
  <c r="I76" i="1"/>
  <c r="H76" i="1"/>
  <c r="J65" i="1"/>
  <c r="I65" i="1"/>
  <c r="H65" i="1" s="1"/>
  <c r="J57" i="1"/>
  <c r="H57" i="1" s="1"/>
  <c r="I57" i="1"/>
  <c r="J49" i="1"/>
  <c r="I49" i="1"/>
  <c r="H49" i="1" s="1"/>
  <c r="J41" i="1"/>
  <c r="I41" i="1"/>
  <c r="H41" i="1" s="1"/>
  <c r="J33" i="1"/>
  <c r="I33" i="1"/>
  <c r="H33" i="1" s="1"/>
  <c r="J25" i="1"/>
  <c r="I25" i="1"/>
  <c r="H25" i="1"/>
  <c r="I73" i="1" l="1"/>
  <c r="I74" i="1" s="1"/>
  <c r="I75" i="1" s="1"/>
  <c r="J73" i="1"/>
  <c r="J74" i="1" s="1"/>
  <c r="J75" i="1" s="1"/>
  <c r="H73" i="1"/>
  <c r="H74" i="1" s="1"/>
  <c r="H75" i="1" s="1"/>
</calcChain>
</file>

<file path=xl/sharedStrings.xml><?xml version="1.0" encoding="utf-8"?>
<sst xmlns="http://schemas.openxmlformats.org/spreadsheetml/2006/main" count="150" uniqueCount="74">
  <si>
    <t xml:space="preserve">Объект :   </t>
  </si>
  <si>
    <t xml:space="preserve">Основание: </t>
  </si>
  <si>
    <t xml:space="preserve">Наименование организации-заказчика:  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</si>
  <si>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</si>
  <si>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</si>
  <si>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в том числе</t>
  </si>
  <si>
    <t>ПД</t>
  </si>
  <si>
    <t>РД</t>
  </si>
  <si>
    <t>к=</t>
  </si>
  <si>
    <t>СОГЛАСОВАНО:</t>
  </si>
  <si>
    <t>УТВЕРЖДАЮ:</t>
  </si>
  <si>
    <t xml:space="preserve">Директор филиала </t>
  </si>
  <si>
    <t>_________________ Е.В. Стрелков</t>
  </si>
  <si>
    <t>"______ " ___________2021 г</t>
  </si>
  <si>
    <t>МП</t>
  </si>
  <si>
    <t>НДС(20 %)</t>
  </si>
  <si>
    <t xml:space="preserve">ВСЕГО с учетом НДС </t>
  </si>
  <si>
    <t>№ п/п</t>
  </si>
  <si>
    <t>а=</t>
  </si>
  <si>
    <t xml:space="preserve">Начальник ОКС Братской ГЭС                                                                           </t>
  </si>
  <si>
    <t>Д.Н. Пушечников</t>
  </si>
  <si>
    <t>Ю.Ю. Кудымова</t>
  </si>
  <si>
    <t xml:space="preserve">Инженер по ПСР 2 кат. ОКС Братская ГЭС                                                                    </t>
  </si>
  <si>
    <t>СМЕТА № 3</t>
  </si>
  <si>
    <t>ООО "ЕвроСибЭнерго-Гидрогенерация"</t>
  </si>
  <si>
    <t>"Братская ГЭС"</t>
  </si>
  <si>
    <t>филиал ООО "ЕвроСибЭнерго-Гидрогенерация" "Братская ГЭС"</t>
  </si>
  <si>
    <t>Внедрение мониторинга ОПРЧ</t>
  </si>
  <si>
    <t xml:space="preserve">к договору на разработку проектной и рабочей документации </t>
  </si>
  <si>
    <t xml:space="preserve"> к  договору от   "_____"  ________  2021 г   № 003/02/2022</t>
  </si>
  <si>
    <t xml:space="preserve">_________________ </t>
  </si>
  <si>
    <t xml:space="preserve">Задание на разработку проектной и рабочей документации, утвержденное 09.09.2021 г. главным инженером ООО "ЕвроСибЭнерго-Гидрогенерация" Ю.В.Дворянским </t>
  </si>
  <si>
    <t>Расчет стоимости: (a+bx)*Kj или (стоимость строительно-монтажных работ)*проц./ 100 или количество * цена</t>
  </si>
  <si>
    <t>всего</t>
  </si>
  <si>
    <t>Раздел 1. Проектная и рабочая документация</t>
  </si>
  <si>
    <t>1.1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</si>
  <si>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Sор</t>
    </r>
  </si>
  <si>
    <t>СБЦП 22 "АСУТП (2016)"</t>
  </si>
  <si>
    <t>15,73*7*0,4*0,3*1,221</t>
  </si>
  <si>
    <t>п.2.11.2-1</t>
  </si>
  <si>
    <t xml:space="preserve"> b=</t>
  </si>
  <si>
    <t xml:space="preserve">Трудоемкость разработки документации на АСУТП (в баллах) Табл.2 </t>
  </si>
  <si>
    <t>АСУТП является повторно применяемой</t>
  </si>
  <si>
    <t>11. Привязка АСУТП  к ранее разработанной</t>
  </si>
  <si>
    <t>районный коэффициент</t>
  </si>
  <si>
    <t>Табл.6 ПД</t>
  </si>
  <si>
    <t>Табл.6 РД</t>
  </si>
  <si>
    <t>1.2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</si>
  <si>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Sоо</t>
    </r>
  </si>
  <si>
    <t>9,56*7*0,4*0,3*1,221</t>
  </si>
  <si>
    <t>п.2.11.2-2</t>
  </si>
  <si>
    <t>Трудоемкость разработки документации на АСУТП (в баллах) Табл.2</t>
  </si>
  <si>
    <t>1.3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</si>
  <si>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Sио</t>
    </r>
  </si>
  <si>
    <t>14,11*7*0,4*0,3*1,221</t>
  </si>
  <si>
    <t>п.2.11.2-3</t>
  </si>
  <si>
    <t>1.4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</si>
  <si>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Sто</t>
    </r>
  </si>
  <si>
    <t>п.2.11.2-4</t>
  </si>
  <si>
    <t>1.5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</si>
  <si>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Sмо</t>
    </r>
  </si>
  <si>
    <t>37,93*7*0,4*0,3*1,221</t>
  </si>
  <si>
    <t>п.2.11.2-5</t>
  </si>
  <si>
    <t>1.6</t>
  </si>
  <si>
    <r>
      <t xml:space="preserve">Ценностный множитель для части документации на АСУТП: </t>
    </r>
    <r>
      <rPr>
        <b/>
        <sz val="12"/>
        <color indexed="8"/>
        <rFont val="Times New Roman"/>
        <family val="1"/>
        <charset val="204"/>
      </rPr>
      <t>Sпо</t>
    </r>
  </si>
  <si>
    <t>46,26*7*0,4*0,3*1,221</t>
  </si>
  <si>
    <t>п.2.11.2-6</t>
  </si>
  <si>
    <t>Итого прямые затраты по смете в ценах 2001г.</t>
  </si>
  <si>
    <t>Итого с учетом индекса пересчета в цены 3кв.2021г.</t>
  </si>
  <si>
    <t>Письмо Минстроя России от 09.08.2021г. №33267-ИФ/09</t>
  </si>
  <si>
    <t>33,77*7*0,4*0,3*1,221</t>
  </si>
  <si>
    <t>Коэффициент конкурсного снижения</t>
  </si>
  <si>
    <t>Стоимость работ,  руб.</t>
  </si>
  <si>
    <t>Приложение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</si>
</sst>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0000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>
      <alignment horizontal="center"/>
    </xf>
    <xf numFmtId="0" fontId="4" fillId="0" borderId="0"/>
    <xf numFmtId="0" fontId="2" fillId="0" borderId="9">
      <alignment horizontal="center" wrapText="1"/>
    </xf>
    <xf numFmtId="0" fontId="2" fillId="0" borderId="0">
      <alignment horizontal="right" vertical="top" wrapText="1"/>
    </xf>
    <xf numFmtId="164" fontId="1" fillId="0" borderId="0" applyFont="0" applyFill="0" applyBorder="0" applyAlignment="0" applyProtection="0"/>
    <xf numFmtId="0" fontId="10" fillId="0" borderId="0"/>
    <xf numFmtId="0" fontId="17" fillId="0" borderId="0"/>
    <xf numFmtId="0" fontId="18" fillId="0" borderId="0"/>
    <xf numFmtId="0" fontId="21" fillId="3" borderId="0">
      <alignment horizontal="center" vertical="center"/>
    </xf>
    <xf numFmtId="0" fontId="21" fillId="3" borderId="0">
      <alignment horizontal="center" vertical="center"/>
    </xf>
    <xf numFmtId="0" fontId="26" fillId="0" borderId="0"/>
  </cellStyleXfs>
  <cellXfs count="118">
    <xf numFmtId="0" fontId="0" fillId="0" borderId="0" xfId="0"/>
    <xf numFmtId="0" fontId="3" fillId="0" borderId="0" xfId="1" applyFont="1" applyBorder="1" applyAlignment="1">
      <alignment horizontal="left" wrapText="1"/>
    </xf>
    <xf numFmtId="0" fontId="3" fillId="0" borderId="0" xfId="2" applyFont="1" applyAlignment="1">
      <alignment horizontal="right"/>
    </xf>
    <xf numFmtId="0" fontId="3" fillId="0" borderId="0" xfId="2" applyFont="1"/>
    <xf numFmtId="0" fontId="7" fillId="0" borderId="0" xfId="1" applyFont="1" applyBorder="1" applyAlignment="1">
      <alignment vertical="top" wrapText="1"/>
    </xf>
    <xf numFmtId="0" fontId="7" fillId="0" borderId="0" xfId="2" applyFont="1"/>
    <xf numFmtId="0" fontId="7" fillId="0" borderId="0" xfId="2" applyFont="1" applyAlignment="1">
      <alignment vertical="center"/>
    </xf>
    <xf numFmtId="0" fontId="10" fillId="0" borderId="0" xfId="2" applyFont="1"/>
    <xf numFmtId="0" fontId="10" fillId="0" borderId="0" xfId="1" applyFont="1" applyBorder="1">
      <alignment horizontal="center"/>
    </xf>
    <xf numFmtId="0" fontId="10" fillId="0" borderId="0" xfId="1" applyFont="1" applyBorder="1" applyAlignment="1">
      <alignment horizontal="right"/>
    </xf>
    <xf numFmtId="0" fontId="10" fillId="0" borderId="9" xfId="2" applyFont="1" applyBorder="1"/>
    <xf numFmtId="0" fontId="13" fillId="0" borderId="0" xfId="2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2" applyFont="1" applyFill="1" applyAlignment="1">
      <alignment vertical="top" wrapText="1"/>
    </xf>
    <xf numFmtId="0" fontId="7" fillId="0" borderId="0" xfId="2" applyFont="1" applyFill="1" applyAlignment="1">
      <alignment vertical="center"/>
    </xf>
    <xf numFmtId="49" fontId="11" fillId="0" borderId="0" xfId="0" applyNumberFormat="1" applyFont="1" applyFill="1" applyAlignment="1">
      <alignment horizontal="left" vertical="top"/>
    </xf>
    <xf numFmtId="0" fontId="7" fillId="0" borderId="0" xfId="0" applyFont="1" applyFill="1"/>
    <xf numFmtId="0" fontId="19" fillId="0" borderId="0" xfId="0" applyFont="1"/>
    <xf numFmtId="0" fontId="11" fillId="0" borderId="0" xfId="6" applyFont="1" applyFill="1" applyAlignment="1">
      <alignment horizontal="left" vertical="top"/>
    </xf>
    <xf numFmtId="0" fontId="7" fillId="0" borderId="0" xfId="7" applyFont="1" applyFill="1" applyBorder="1" applyAlignment="1"/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0" fontId="7" fillId="0" borderId="0" xfId="8" applyFont="1" applyFill="1" applyAlignment="1">
      <alignment horizontal="right"/>
    </xf>
    <xf numFmtId="0" fontId="12" fillId="0" borderId="0" xfId="0" applyFont="1" applyAlignment="1">
      <alignment horizontal="right"/>
    </xf>
    <xf numFmtId="0" fontId="7" fillId="0" borderId="0" xfId="7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9" fillId="0" borderId="0" xfId="0" applyFont="1" applyAlignment="1">
      <alignment vertical="top"/>
    </xf>
    <xf numFmtId="0" fontId="7" fillId="0" borderId="0" xfId="2" applyFont="1" applyFill="1" applyAlignment="1">
      <alignment vertical="top"/>
    </xf>
    <xf numFmtId="0" fontId="7" fillId="0" borderId="0" xfId="8" applyFont="1" applyFill="1" applyAlignment="1">
      <alignment vertical="top"/>
    </xf>
    <xf numFmtId="0" fontId="2" fillId="0" borderId="0" xfId="2" applyFont="1" applyAlignment="1">
      <alignment wrapText="1"/>
    </xf>
    <xf numFmtId="0" fontId="24" fillId="0" borderId="0" xfId="2" applyFont="1" applyAlignment="1">
      <alignment wrapText="1"/>
    </xf>
    <xf numFmtId="0" fontId="23" fillId="0" borderId="9" xfId="10" applyNumberFormat="1" applyFont="1" applyFill="1" applyBorder="1" applyAlignment="1">
      <alignment horizontal="center" vertical="center" wrapText="1"/>
    </xf>
    <xf numFmtId="3" fontId="25" fillId="0" borderId="9" xfId="10" applyNumberFormat="1" applyFont="1" applyFill="1" applyBorder="1" applyAlignment="1">
      <alignment horizontal="center" vertical="center" wrapText="1"/>
    </xf>
    <xf numFmtId="0" fontId="11" fillId="0" borderId="4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10" xfId="2" applyFont="1" applyBorder="1" applyAlignment="1">
      <alignment vertical="center"/>
    </xf>
    <xf numFmtId="4" fontId="7" fillId="0" borderId="9" xfId="2" applyNumberFormat="1" applyFont="1" applyBorder="1" applyAlignment="1">
      <alignment horizontal="center" vertical="center"/>
    </xf>
    <xf numFmtId="4" fontId="11" fillId="0" borderId="9" xfId="2" applyNumberFormat="1" applyFont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27" fillId="0" borderId="0" xfId="2" applyFont="1" applyBorder="1" applyAlignment="1">
      <alignment wrapText="1"/>
    </xf>
    <xf numFmtId="0" fontId="28" fillId="0" borderId="1" xfId="10" applyNumberFormat="1" applyFont="1" applyFill="1" applyBorder="1" applyAlignment="1">
      <alignment horizontal="center" vertical="center" wrapText="1"/>
    </xf>
    <xf numFmtId="0" fontId="28" fillId="0" borderId="9" xfId="10" applyNumberFormat="1" applyFont="1" applyFill="1" applyBorder="1" applyAlignment="1">
      <alignment horizontal="center" vertical="center" wrapText="1"/>
    </xf>
    <xf numFmtId="0" fontId="0" fillId="0" borderId="9" xfId="0" applyFill="1" applyBorder="1"/>
    <xf numFmtId="0" fontId="7" fillId="0" borderId="7" xfId="11" applyFont="1" applyFill="1" applyBorder="1" applyAlignment="1">
      <alignment horizontal="center" vertical="center" wrapText="1"/>
    </xf>
    <xf numFmtId="0" fontId="7" fillId="0" borderId="9" xfId="11" applyFont="1" applyFill="1" applyBorder="1" applyAlignment="1">
      <alignment horizontal="center" vertical="center" wrapText="1"/>
    </xf>
    <xf numFmtId="0" fontId="7" fillId="0" borderId="15" xfId="11" applyFont="1" applyFill="1" applyBorder="1" applyAlignment="1">
      <alignment vertical="center" wrapText="1"/>
    </xf>
    <xf numFmtId="0" fontId="7" fillId="0" borderId="6" xfId="11" applyFont="1" applyFill="1" applyBorder="1" applyAlignment="1">
      <alignment horizontal="center" vertical="center" wrapText="1"/>
    </xf>
    <xf numFmtId="0" fontId="7" fillId="0" borderId="15" xfId="11" applyFont="1" applyFill="1" applyBorder="1" applyAlignment="1">
      <alignment vertical="top" wrapText="1"/>
    </xf>
    <xf numFmtId="0" fontId="7" fillId="0" borderId="9" xfId="11" applyFont="1" applyFill="1" applyBorder="1" applyAlignment="1">
      <alignment vertical="top" wrapText="1"/>
    </xf>
    <xf numFmtId="0" fontId="27" fillId="0" borderId="0" xfId="2" applyFont="1" applyFill="1" applyBorder="1" applyAlignment="1">
      <alignment wrapText="1"/>
    </xf>
    <xf numFmtId="49" fontId="23" fillId="0" borderId="9" xfId="10" applyNumberFormat="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49" fontId="22" fillId="0" borderId="9" xfId="10" applyNumberFormat="1" applyFont="1" applyFill="1" applyBorder="1" applyAlignment="1">
      <alignment horizontal="center" vertical="top" wrapText="1"/>
    </xf>
    <xf numFmtId="0" fontId="7" fillId="0" borderId="9" xfId="11" applyFont="1" applyFill="1" applyBorder="1" applyAlignment="1">
      <alignment vertical="center" wrapText="1"/>
    </xf>
    <xf numFmtId="165" fontId="7" fillId="0" borderId="9" xfId="11" applyNumberFormat="1" applyFont="1" applyFill="1" applyBorder="1" applyAlignment="1">
      <alignment horizontal="center" vertical="center" wrapText="1"/>
    </xf>
    <xf numFmtId="4" fontId="25" fillId="0" borderId="9" xfId="10" applyNumberFormat="1" applyFont="1" applyFill="1" applyBorder="1" applyAlignment="1">
      <alignment horizontal="center" vertical="center" wrapText="1"/>
    </xf>
    <xf numFmtId="3" fontId="22" fillId="0" borderId="9" xfId="10" applyNumberFormat="1" applyFont="1" applyFill="1" applyBorder="1" applyAlignment="1">
      <alignment horizontal="center" vertical="center" wrapText="1"/>
    </xf>
    <xf numFmtId="3" fontId="22" fillId="0" borderId="1" xfId="10" applyNumberFormat="1" applyFont="1" applyFill="1" applyBorder="1" applyAlignment="1">
      <alignment horizontal="center" vertical="center" wrapText="1"/>
    </xf>
    <xf numFmtId="3" fontId="22" fillId="0" borderId="11" xfId="10" applyNumberFormat="1" applyFont="1" applyFill="1" applyBorder="1" applyAlignment="1">
      <alignment horizontal="center" vertical="center" wrapText="1"/>
    </xf>
    <xf numFmtId="3" fontId="22" fillId="0" borderId="6" xfId="10" applyNumberFormat="1" applyFont="1" applyFill="1" applyBorder="1" applyAlignment="1">
      <alignment horizontal="center" vertical="center" wrapText="1"/>
    </xf>
    <xf numFmtId="0" fontId="11" fillId="0" borderId="4" xfId="11" applyFont="1" applyFill="1" applyBorder="1" applyAlignment="1">
      <alignment horizontal="left" vertical="center" wrapText="1"/>
    </xf>
    <xf numFmtId="0" fontId="11" fillId="0" borderId="10" xfId="11" applyFont="1" applyFill="1" applyBorder="1" applyAlignment="1">
      <alignment horizontal="left" vertical="center" wrapText="1"/>
    </xf>
    <xf numFmtId="0" fontId="11" fillId="0" borderId="5" xfId="11" applyFont="1" applyFill="1" applyBorder="1" applyAlignment="1">
      <alignment horizontal="left" vertical="center" wrapText="1"/>
    </xf>
    <xf numFmtId="0" fontId="7" fillId="0" borderId="4" xfId="11" applyFont="1" applyFill="1" applyBorder="1" applyAlignment="1">
      <alignment horizontal="left" vertical="center" wrapText="1"/>
    </xf>
    <xf numFmtId="0" fontId="7" fillId="0" borderId="5" xfId="11" applyFont="1" applyFill="1" applyBorder="1" applyAlignment="1">
      <alignment horizontal="left" vertical="center" wrapText="1"/>
    </xf>
    <xf numFmtId="0" fontId="7" fillId="0" borderId="10" xfId="11" applyFont="1" applyFill="1" applyBorder="1" applyAlignment="1">
      <alignment horizontal="left" vertical="center" wrapText="1"/>
    </xf>
    <xf numFmtId="49" fontId="22" fillId="0" borderId="1" xfId="10" applyNumberFormat="1" applyFont="1" applyFill="1" applyBorder="1" applyAlignment="1">
      <alignment horizontal="center" vertical="top" wrapText="1"/>
    </xf>
    <xf numFmtId="49" fontId="22" fillId="0" borderId="11" xfId="10" applyNumberFormat="1" applyFont="1" applyFill="1" applyBorder="1" applyAlignment="1">
      <alignment horizontal="center" vertical="top" wrapText="1"/>
    </xf>
    <xf numFmtId="0" fontId="22" fillId="0" borderId="2" xfId="10" applyNumberFormat="1" applyFont="1" applyFill="1" applyBorder="1" applyAlignment="1">
      <alignment horizontal="left" vertical="top" wrapText="1"/>
    </xf>
    <xf numFmtId="0" fontId="22" fillId="0" borderId="12" xfId="10" applyNumberFormat="1" applyFont="1" applyFill="1" applyBorder="1" applyAlignment="1">
      <alignment horizontal="left" vertical="top" wrapText="1"/>
    </xf>
    <xf numFmtId="0" fontId="22" fillId="0" borderId="13" xfId="10" applyNumberFormat="1" applyFont="1" applyFill="1" applyBorder="1" applyAlignment="1">
      <alignment horizontal="left" vertical="top" wrapText="1"/>
    </xf>
    <xf numFmtId="0" fontId="22" fillId="0" borderId="14" xfId="10" applyNumberFormat="1" applyFont="1" applyFill="1" applyBorder="1" applyAlignment="1">
      <alignment horizontal="left" vertical="top" wrapText="1"/>
    </xf>
    <xf numFmtId="0" fontId="22" fillId="0" borderId="7" xfId="10" applyNumberFormat="1" applyFont="1" applyFill="1" applyBorder="1" applyAlignment="1">
      <alignment horizontal="left" vertical="top" wrapText="1"/>
    </xf>
    <xf numFmtId="0" fontId="22" fillId="0" borderId="15" xfId="10" applyNumberFormat="1" applyFont="1" applyFill="1" applyBorder="1" applyAlignment="1">
      <alignment horizontal="left" vertical="top" wrapText="1"/>
    </xf>
    <xf numFmtId="0" fontId="7" fillId="2" borderId="4" xfId="11" applyFont="1" applyFill="1" applyBorder="1" applyAlignment="1">
      <alignment horizontal="left" vertical="center" wrapText="1"/>
    </xf>
    <xf numFmtId="0" fontId="7" fillId="2" borderId="10" xfId="11" applyFont="1" applyFill="1" applyBorder="1" applyAlignment="1">
      <alignment horizontal="left" vertical="center" wrapText="1"/>
    </xf>
    <xf numFmtId="0" fontId="7" fillId="2" borderId="5" xfId="11" applyFont="1" applyFill="1" applyBorder="1" applyAlignment="1">
      <alignment horizontal="left" vertical="center" wrapText="1"/>
    </xf>
    <xf numFmtId="0" fontId="22" fillId="2" borderId="1" xfId="10" applyNumberFormat="1" applyFont="1" applyFill="1" applyBorder="1" applyAlignment="1">
      <alignment horizontal="center" vertical="center" wrapText="1"/>
    </xf>
    <xf numFmtId="0" fontId="22" fillId="2" borderId="11" xfId="10" applyNumberFormat="1" applyFont="1" applyFill="1" applyBorder="1" applyAlignment="1">
      <alignment horizontal="center" vertical="center" wrapText="1"/>
    </xf>
    <xf numFmtId="0" fontId="22" fillId="2" borderId="6" xfId="10" applyNumberFormat="1" applyFont="1" applyFill="1" applyBorder="1" applyAlignment="1">
      <alignment horizontal="center" vertical="center" wrapText="1"/>
    </xf>
    <xf numFmtId="0" fontId="22" fillId="0" borderId="1" xfId="9" quotePrefix="1" applyFont="1" applyFill="1" applyBorder="1" applyAlignment="1">
      <alignment horizontal="center" vertical="center" wrapText="1"/>
    </xf>
    <xf numFmtId="0" fontId="22" fillId="0" borderId="11" xfId="9" quotePrefix="1" applyFont="1" applyFill="1" applyBorder="1" applyAlignment="1">
      <alignment horizontal="center" vertical="center" wrapText="1"/>
    </xf>
    <xf numFmtId="0" fontId="22" fillId="0" borderId="6" xfId="9" quotePrefix="1" applyFont="1" applyFill="1" applyBorder="1" applyAlignment="1">
      <alignment horizontal="center" vertical="center" wrapText="1"/>
    </xf>
    <xf numFmtId="0" fontId="22" fillId="0" borderId="2" xfId="9" quotePrefix="1" applyFont="1" applyFill="1" applyBorder="1" applyAlignment="1">
      <alignment horizontal="center" vertical="center" wrapText="1"/>
    </xf>
    <xf numFmtId="0" fontId="22" fillId="0" borderId="12" xfId="9" quotePrefix="1" applyFont="1" applyFill="1" applyBorder="1" applyAlignment="1">
      <alignment horizontal="center" vertical="center" wrapText="1"/>
    </xf>
    <xf numFmtId="0" fontId="22" fillId="0" borderId="13" xfId="9" quotePrefix="1" applyFont="1" applyFill="1" applyBorder="1" applyAlignment="1">
      <alignment horizontal="center" vertical="center" wrapText="1"/>
    </xf>
    <xf numFmtId="0" fontId="22" fillId="0" borderId="14" xfId="9" quotePrefix="1" applyFont="1" applyFill="1" applyBorder="1" applyAlignment="1">
      <alignment horizontal="center" vertical="center" wrapText="1"/>
    </xf>
    <xf numFmtId="0" fontId="22" fillId="0" borderId="7" xfId="9" quotePrefix="1" applyFont="1" applyFill="1" applyBorder="1" applyAlignment="1">
      <alignment horizontal="center" vertical="center" wrapText="1"/>
    </xf>
    <xf numFmtId="0" fontId="22" fillId="0" borderId="15" xfId="9" quotePrefix="1" applyFont="1" applyFill="1" applyBorder="1" applyAlignment="1">
      <alignment horizontal="center" vertical="center" wrapText="1"/>
    </xf>
    <xf numFmtId="0" fontId="22" fillId="0" borderId="3" xfId="9" quotePrefix="1" applyFont="1" applyFill="1" applyBorder="1" applyAlignment="1">
      <alignment horizontal="center" vertical="center" wrapText="1"/>
    </xf>
    <xf numFmtId="0" fontId="22" fillId="0" borderId="0" xfId="9" quotePrefix="1" applyFont="1" applyFill="1" applyBorder="1" applyAlignment="1">
      <alignment horizontal="center" vertical="center" wrapText="1"/>
    </xf>
    <xf numFmtId="0" fontId="22" fillId="0" borderId="8" xfId="9" quotePrefix="1" applyFont="1" applyFill="1" applyBorder="1" applyAlignment="1">
      <alignment horizontal="center" vertical="center" wrapText="1"/>
    </xf>
    <xf numFmtId="0" fontId="23" fillId="0" borderId="1" xfId="9" quotePrefix="1" applyFont="1" applyFill="1" applyBorder="1" applyAlignment="1">
      <alignment horizontal="center" vertical="center" wrapText="1"/>
    </xf>
    <xf numFmtId="0" fontId="23" fillId="0" borderId="11" xfId="9" quotePrefix="1" applyFont="1" applyFill="1" applyBorder="1" applyAlignment="1">
      <alignment horizontal="center" vertical="center" wrapText="1"/>
    </xf>
    <xf numFmtId="0" fontId="23" fillId="0" borderId="6" xfId="9" quotePrefix="1" applyFont="1" applyFill="1" applyBorder="1" applyAlignment="1">
      <alignment horizontal="center" vertical="center" wrapText="1"/>
    </xf>
    <xf numFmtId="0" fontId="22" fillId="0" borderId="4" xfId="9" quotePrefix="1" applyFont="1" applyFill="1" applyBorder="1" applyAlignment="1">
      <alignment horizontal="center" vertical="center" wrapText="1"/>
    </xf>
    <xf numFmtId="0" fontId="22" fillId="0" borderId="10" xfId="9" quotePrefix="1" applyFont="1" applyFill="1" applyBorder="1" applyAlignment="1">
      <alignment horizontal="center" vertical="center" wrapText="1"/>
    </xf>
    <xf numFmtId="0" fontId="22" fillId="0" borderId="5" xfId="9" quotePrefix="1" applyFont="1" applyFill="1" applyBorder="1" applyAlignment="1">
      <alignment horizontal="center" vertical="center" wrapText="1"/>
    </xf>
    <xf numFmtId="0" fontId="22" fillId="0" borderId="1" xfId="9" applyFont="1" applyFill="1" applyBorder="1" applyAlignment="1">
      <alignment horizontal="center" vertical="center" wrapText="1"/>
    </xf>
    <xf numFmtId="0" fontId="22" fillId="0" borderId="6" xfId="9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5" fillId="0" borderId="4" xfId="10" applyNumberFormat="1" applyFont="1" applyFill="1" applyBorder="1" applyAlignment="1">
      <alignment horizontal="left" vertical="center" wrapText="1"/>
    </xf>
    <xf numFmtId="0" fontId="25" fillId="0" borderId="10" xfId="10" applyNumberFormat="1" applyFont="1" applyFill="1" applyBorder="1" applyAlignment="1">
      <alignment horizontal="left" vertical="center" wrapText="1"/>
    </xf>
    <xf numFmtId="0" fontId="25" fillId="0" borderId="5" xfId="10" applyNumberFormat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center"/>
    </xf>
    <xf numFmtId="0" fontId="6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23" fillId="0" borderId="9" xfId="10" applyNumberFormat="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vertical="center" wrapText="1"/>
    </xf>
    <xf numFmtId="0" fontId="8" fillId="0" borderId="0" xfId="1" applyFont="1" applyBorder="1" applyAlignment="1">
      <alignment horizontal="left" vertical="top" wrapText="1"/>
    </xf>
    <xf numFmtId="0" fontId="20" fillId="0" borderId="0" xfId="2" applyFont="1" applyAlignment="1">
      <alignment horizontal="left" vertical="center" wrapText="1"/>
    </xf>
  </cellXfs>
  <cellStyles count="12">
    <cellStyle name="S5" xfId="9"/>
    <cellStyle name="S7" xfId="10"/>
    <cellStyle name="Итоги" xfId="4"/>
    <cellStyle name="ЛокСмета 3" xfId="3"/>
    <cellStyle name="Обычный" xfId="0" builtinId="0"/>
    <cellStyle name="Обычный 2" xfId="2"/>
    <cellStyle name="Обычный 2 3" xfId="6"/>
    <cellStyle name="Обычный 2 6" xfId="11"/>
    <cellStyle name="Обычный 4" xfId="7"/>
    <cellStyle name="Обычный_Протокол согл дог цены - Приложение 1.1" xfId="8"/>
    <cellStyle name="Титул" xfId="1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view="pageBreakPreview" topLeftCell="A67" zoomScale="85" zoomScaleNormal="90" zoomScaleSheetLayoutView="85" workbookViewId="0">
      <selection activeCell="B17" sqref="B17:J17"/>
    </sheetView>
  </sheetViews>
  <sheetFormatPr defaultRowHeight="15" x14ac:dyDescent="0.25"/>
  <cols>
    <col min="1" max="1" width="12.5703125" customWidth="1"/>
    <col min="2" max="2" width="32.140625" customWidth="1"/>
    <col min="3" max="3" width="13.7109375" customWidth="1"/>
    <col min="4" max="4" width="7.7109375" customWidth="1"/>
    <col min="5" max="5" width="9.28515625" customWidth="1"/>
    <col min="6" max="6" width="50.140625" customWidth="1"/>
    <col min="7" max="7" width="26.5703125" customWidth="1"/>
    <col min="8" max="8" width="15.7109375" customWidth="1"/>
    <col min="9" max="10" width="15.140625" customWidth="1"/>
  </cols>
  <sheetData>
    <row r="1" spans="1:10" ht="15.75" x14ac:dyDescent="0.25">
      <c r="A1" s="15"/>
      <c r="B1" s="15"/>
      <c r="C1" s="15"/>
      <c r="D1" s="15"/>
      <c r="E1" s="15"/>
      <c r="F1" s="15"/>
      <c r="G1" s="15"/>
      <c r="H1" s="15"/>
      <c r="I1" s="15"/>
      <c r="J1" s="16" t="s">
        <v>73</v>
      </c>
    </row>
    <row r="2" spans="1:10" ht="15.75" x14ac:dyDescent="0.25">
      <c r="A2" s="15"/>
      <c r="B2" s="15"/>
      <c r="C2" s="15"/>
      <c r="D2" s="15"/>
      <c r="E2" s="15"/>
      <c r="F2" s="15"/>
      <c r="G2" s="15"/>
      <c r="H2" s="15"/>
      <c r="I2" s="15"/>
      <c r="J2" s="16" t="s">
        <v>29</v>
      </c>
    </row>
    <row r="3" spans="1:10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15.75" x14ac:dyDescent="0.25">
      <c r="B4" s="19" t="s">
        <v>9</v>
      </c>
      <c r="C4" s="20"/>
      <c r="D4" s="20"/>
      <c r="E4" s="20"/>
      <c r="F4" s="20"/>
      <c r="G4" s="21"/>
      <c r="H4" s="22" t="s">
        <v>10</v>
      </c>
      <c r="J4" s="20"/>
    </row>
    <row r="5" spans="1:10" ht="21.75" customHeight="1" x14ac:dyDescent="0.25">
      <c r="B5" s="29"/>
      <c r="C5" s="30"/>
      <c r="D5" s="30"/>
      <c r="E5" s="30"/>
      <c r="F5" s="30"/>
      <c r="G5" s="31"/>
      <c r="H5" s="29" t="s">
        <v>11</v>
      </c>
      <c r="J5" s="32"/>
    </row>
    <row r="6" spans="1:10" ht="20.25" customHeight="1" x14ac:dyDescent="0.25">
      <c r="B6" s="29"/>
      <c r="C6" s="17"/>
      <c r="D6" s="17"/>
      <c r="E6" s="30"/>
      <c r="F6" s="30"/>
      <c r="G6" s="31"/>
      <c r="H6" s="29" t="s">
        <v>24</v>
      </c>
      <c r="J6" s="17"/>
    </row>
    <row r="7" spans="1:10" ht="22.5" customHeight="1" x14ac:dyDescent="0.25">
      <c r="B7" s="33"/>
      <c r="C7" s="30"/>
      <c r="D7" s="30"/>
      <c r="E7" s="30"/>
      <c r="F7" s="30"/>
      <c r="G7" s="31"/>
      <c r="H7" s="29" t="s">
        <v>25</v>
      </c>
      <c r="J7" s="32"/>
    </row>
    <row r="8" spans="1:10" ht="21" customHeight="1" x14ac:dyDescent="0.25">
      <c r="B8" s="23" t="s">
        <v>30</v>
      </c>
      <c r="C8" s="20"/>
      <c r="D8" s="20"/>
      <c r="E8" s="20"/>
      <c r="F8" s="20"/>
      <c r="G8" s="21"/>
      <c r="H8" s="23" t="s">
        <v>12</v>
      </c>
      <c r="J8" s="18"/>
    </row>
    <row r="9" spans="1:10" ht="22.5" customHeight="1" x14ac:dyDescent="0.25">
      <c r="B9" s="23" t="s">
        <v>13</v>
      </c>
      <c r="C9" s="20"/>
      <c r="D9" s="20"/>
      <c r="E9" s="24"/>
      <c r="F9" s="24"/>
      <c r="G9" s="21"/>
      <c r="H9" s="23" t="s">
        <v>13</v>
      </c>
      <c r="J9" s="25"/>
    </row>
    <row r="10" spans="1:10" ht="29.25" customHeight="1" x14ac:dyDescent="0.25">
      <c r="A10" s="27" t="s">
        <v>14</v>
      </c>
      <c r="B10" s="25"/>
      <c r="C10" s="25"/>
      <c r="D10" s="25"/>
      <c r="E10" s="25"/>
      <c r="F10" s="26"/>
      <c r="G10" s="28" t="s">
        <v>14</v>
      </c>
      <c r="I10" s="25"/>
      <c r="J10" s="24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2"/>
    </row>
    <row r="12" spans="1:10" ht="20.25" x14ac:dyDescent="0.3">
      <c r="A12" s="111" t="s">
        <v>23</v>
      </c>
      <c r="B12" s="111"/>
      <c r="C12" s="111"/>
      <c r="D12" s="111"/>
      <c r="E12" s="111"/>
      <c r="F12" s="111"/>
      <c r="G12" s="111"/>
      <c r="H12" s="111"/>
      <c r="I12" s="111"/>
      <c r="J12" s="111"/>
    </row>
    <row r="13" spans="1:10" ht="23.25" customHeight="1" x14ac:dyDescent="0.25">
      <c r="A13" s="112" t="s">
        <v>28</v>
      </c>
      <c r="B13" s="112"/>
      <c r="C13" s="112"/>
      <c r="D13" s="112"/>
      <c r="E13" s="112"/>
      <c r="F13" s="112"/>
      <c r="G13" s="112"/>
      <c r="H13" s="112"/>
      <c r="I13" s="112"/>
      <c r="J13" s="112"/>
    </row>
    <row r="14" spans="1:10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21.75" customHeight="1" x14ac:dyDescent="0.25">
      <c r="A15" s="4" t="s">
        <v>0</v>
      </c>
      <c r="B15" s="116" t="s">
        <v>27</v>
      </c>
      <c r="C15" s="116"/>
      <c r="D15" s="116"/>
      <c r="E15" s="116"/>
      <c r="F15" s="116"/>
      <c r="G15" s="116"/>
      <c r="H15" s="116"/>
      <c r="I15" s="116"/>
      <c r="J15" s="116"/>
    </row>
    <row r="16" spans="1:10" ht="10.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26.25" customHeight="1" x14ac:dyDescent="0.25">
      <c r="A17" s="6" t="s">
        <v>1</v>
      </c>
      <c r="B17" s="117" t="s">
        <v>31</v>
      </c>
      <c r="C17" s="117"/>
      <c r="D17" s="117"/>
      <c r="E17" s="117"/>
      <c r="F17" s="117"/>
      <c r="G17" s="117"/>
      <c r="H17" s="117"/>
      <c r="I17" s="117"/>
      <c r="J17" s="117"/>
    </row>
    <row r="18" spans="1:10" ht="22.5" customHeight="1" x14ac:dyDescent="0.25">
      <c r="A18" s="6" t="s">
        <v>2</v>
      </c>
      <c r="B18" s="6"/>
      <c r="C18" s="113" t="s">
        <v>26</v>
      </c>
      <c r="D18" s="113"/>
      <c r="E18" s="113"/>
      <c r="F18" s="113"/>
      <c r="G18" s="113"/>
      <c r="H18" s="113"/>
      <c r="I18" s="113"/>
      <c r="J18" s="113"/>
    </row>
    <row r="19" spans="1:10" x14ac:dyDescent="0.25">
      <c r="A19" s="7"/>
      <c r="B19" s="7"/>
      <c r="C19" s="7"/>
      <c r="D19" s="7"/>
      <c r="E19" s="8"/>
      <c r="F19" s="8"/>
      <c r="G19" s="8"/>
      <c r="H19" s="8"/>
      <c r="I19" s="8"/>
      <c r="J19" s="9"/>
    </row>
    <row r="20" spans="1:10" s="34" customFormat="1" ht="24" customHeight="1" x14ac:dyDescent="0.2">
      <c r="A20" s="86" t="s">
        <v>17</v>
      </c>
      <c r="B20" s="89" t="s">
        <v>3</v>
      </c>
      <c r="C20" s="90"/>
      <c r="D20" s="89" t="s">
        <v>4</v>
      </c>
      <c r="E20" s="95"/>
      <c r="F20" s="90"/>
      <c r="G20" s="98" t="s">
        <v>32</v>
      </c>
      <c r="H20" s="101" t="s">
        <v>72</v>
      </c>
      <c r="I20" s="102"/>
      <c r="J20" s="103"/>
    </row>
    <row r="21" spans="1:10" s="35" customFormat="1" ht="15" customHeight="1" x14ac:dyDescent="0.25">
      <c r="A21" s="87"/>
      <c r="B21" s="91"/>
      <c r="C21" s="92"/>
      <c r="D21" s="91"/>
      <c r="E21" s="96"/>
      <c r="F21" s="92"/>
      <c r="G21" s="99"/>
      <c r="H21" s="104" t="s">
        <v>33</v>
      </c>
      <c r="I21" s="106" t="s">
        <v>5</v>
      </c>
      <c r="J21" s="107"/>
    </row>
    <row r="22" spans="1:10" s="35" customFormat="1" ht="19.149999999999999" customHeight="1" x14ac:dyDescent="0.25">
      <c r="A22" s="88"/>
      <c r="B22" s="93"/>
      <c r="C22" s="94"/>
      <c r="D22" s="93"/>
      <c r="E22" s="97"/>
      <c r="F22" s="94"/>
      <c r="G22" s="100"/>
      <c r="H22" s="105"/>
      <c r="I22" s="44" t="s">
        <v>6</v>
      </c>
      <c r="J22" s="44" t="s">
        <v>7</v>
      </c>
    </row>
    <row r="23" spans="1:10" s="45" customFormat="1" ht="15.75" customHeight="1" x14ac:dyDescent="0.2">
      <c r="A23" s="36">
        <v>1</v>
      </c>
      <c r="B23" s="114">
        <v>2</v>
      </c>
      <c r="C23" s="115"/>
      <c r="D23" s="114">
        <v>3</v>
      </c>
      <c r="E23" s="114"/>
      <c r="F23" s="115"/>
      <c r="G23" s="36">
        <v>4</v>
      </c>
      <c r="H23" s="36">
        <v>5</v>
      </c>
      <c r="I23" s="36">
        <v>6</v>
      </c>
      <c r="J23" s="36">
        <v>7</v>
      </c>
    </row>
    <row r="24" spans="1:10" s="45" customFormat="1" ht="22.5" customHeight="1" x14ac:dyDescent="0.25">
      <c r="A24" s="46"/>
      <c r="B24" s="108" t="s">
        <v>34</v>
      </c>
      <c r="C24" s="109"/>
      <c r="D24" s="109"/>
      <c r="E24" s="109"/>
      <c r="F24" s="110"/>
      <c r="G24" s="46"/>
      <c r="H24" s="47"/>
      <c r="I24" s="48"/>
      <c r="J24" s="48"/>
    </row>
    <row r="25" spans="1:10" s="45" customFormat="1" ht="18" customHeight="1" x14ac:dyDescent="0.2">
      <c r="A25" s="72" t="s">
        <v>35</v>
      </c>
      <c r="B25" s="74" t="s">
        <v>36</v>
      </c>
      <c r="C25" s="75"/>
      <c r="D25" s="80" t="s">
        <v>37</v>
      </c>
      <c r="E25" s="81"/>
      <c r="F25" s="82"/>
      <c r="G25" s="83" t="s">
        <v>38</v>
      </c>
      <c r="H25" s="63">
        <f>I25+J25</f>
        <v>16133.317200000001</v>
      </c>
      <c r="I25" s="62">
        <f>E26*E27*E28*E29*E30*1000*E31</f>
        <v>4839.9951600000004</v>
      </c>
      <c r="J25" s="63">
        <f>E26*E27*E28*E29*E30*1000*E32</f>
        <v>11293.322040000001</v>
      </c>
    </row>
    <row r="26" spans="1:10" s="45" customFormat="1" ht="18.75" customHeight="1" x14ac:dyDescent="0.2">
      <c r="A26" s="73"/>
      <c r="B26" s="76"/>
      <c r="C26" s="77"/>
      <c r="D26" s="49" t="s">
        <v>18</v>
      </c>
      <c r="E26" s="50">
        <v>15.73</v>
      </c>
      <c r="F26" s="51" t="s">
        <v>39</v>
      </c>
      <c r="G26" s="84"/>
      <c r="H26" s="64"/>
      <c r="I26" s="62"/>
      <c r="J26" s="64"/>
    </row>
    <row r="27" spans="1:10" s="45" customFormat="1" ht="18.75" customHeight="1" x14ac:dyDescent="0.2">
      <c r="A27" s="73"/>
      <c r="B27" s="76"/>
      <c r="C27" s="77"/>
      <c r="D27" s="49" t="s">
        <v>40</v>
      </c>
      <c r="E27" s="52">
        <v>7</v>
      </c>
      <c r="F27" s="53" t="s">
        <v>41</v>
      </c>
      <c r="G27" s="84"/>
      <c r="H27" s="64"/>
      <c r="I27" s="62"/>
      <c r="J27" s="64"/>
    </row>
    <row r="28" spans="1:10" s="45" customFormat="1" ht="18.75" customHeight="1" x14ac:dyDescent="0.2">
      <c r="A28" s="73"/>
      <c r="B28" s="76"/>
      <c r="C28" s="77"/>
      <c r="D28" s="49" t="s">
        <v>8</v>
      </c>
      <c r="E28" s="52">
        <v>0.4</v>
      </c>
      <c r="F28" s="53" t="s">
        <v>42</v>
      </c>
      <c r="G28" s="84"/>
      <c r="H28" s="64"/>
      <c r="I28" s="62"/>
      <c r="J28" s="64"/>
    </row>
    <row r="29" spans="1:10" s="45" customFormat="1" ht="16.5" customHeight="1" x14ac:dyDescent="0.2">
      <c r="A29" s="73"/>
      <c r="B29" s="76"/>
      <c r="C29" s="77"/>
      <c r="D29" s="50" t="s">
        <v>8</v>
      </c>
      <c r="E29" s="50">
        <v>0.3</v>
      </c>
      <c r="F29" s="54" t="s">
        <v>43</v>
      </c>
      <c r="G29" s="84"/>
      <c r="H29" s="64"/>
      <c r="I29" s="62"/>
      <c r="J29" s="64"/>
    </row>
    <row r="30" spans="1:10" s="45" customFormat="1" ht="17.25" customHeight="1" x14ac:dyDescent="0.2">
      <c r="A30" s="73"/>
      <c r="B30" s="76"/>
      <c r="C30" s="77"/>
      <c r="D30" s="50" t="s">
        <v>8</v>
      </c>
      <c r="E30" s="50">
        <v>1.2210000000000001</v>
      </c>
      <c r="F30" s="54" t="s">
        <v>44</v>
      </c>
      <c r="G30" s="84"/>
      <c r="H30" s="64"/>
      <c r="I30" s="62"/>
      <c r="J30" s="64"/>
    </row>
    <row r="31" spans="1:10" s="45" customFormat="1" ht="19.5" customHeight="1" x14ac:dyDescent="0.2">
      <c r="A31" s="73"/>
      <c r="B31" s="76"/>
      <c r="C31" s="77"/>
      <c r="D31" s="50" t="s">
        <v>8</v>
      </c>
      <c r="E31" s="50">
        <v>0.3</v>
      </c>
      <c r="F31" s="54" t="s">
        <v>45</v>
      </c>
      <c r="G31" s="84"/>
      <c r="H31" s="64"/>
      <c r="I31" s="62"/>
      <c r="J31" s="64"/>
    </row>
    <row r="32" spans="1:10" s="55" customFormat="1" ht="19.5" customHeight="1" x14ac:dyDescent="0.2">
      <c r="A32" s="73"/>
      <c r="B32" s="78"/>
      <c r="C32" s="79"/>
      <c r="D32" s="50" t="s">
        <v>8</v>
      </c>
      <c r="E32" s="50">
        <v>0.7</v>
      </c>
      <c r="F32" s="54" t="s">
        <v>46</v>
      </c>
      <c r="G32" s="85"/>
      <c r="H32" s="65"/>
      <c r="I32" s="62"/>
      <c r="J32" s="65"/>
    </row>
    <row r="33" spans="1:10" s="45" customFormat="1" ht="18" customHeight="1" x14ac:dyDescent="0.2">
      <c r="A33" s="72" t="s">
        <v>47</v>
      </c>
      <c r="B33" s="74" t="s">
        <v>48</v>
      </c>
      <c r="C33" s="75"/>
      <c r="D33" s="80" t="s">
        <v>37</v>
      </c>
      <c r="E33" s="81"/>
      <c r="F33" s="82"/>
      <c r="G33" s="83" t="s">
        <v>49</v>
      </c>
      <c r="H33" s="63">
        <f>I33+J33</f>
        <v>9805.1184000000012</v>
      </c>
      <c r="I33" s="62">
        <f>E34*E35*E36*E37*E38*1000*E39</f>
        <v>2941.5355200000004</v>
      </c>
      <c r="J33" s="63">
        <f>E34*E35*E36*E37*E38*1000*E40</f>
        <v>6863.5828800000008</v>
      </c>
    </row>
    <row r="34" spans="1:10" s="45" customFormat="1" ht="18.75" customHeight="1" x14ac:dyDescent="0.2">
      <c r="A34" s="73"/>
      <c r="B34" s="76"/>
      <c r="C34" s="77"/>
      <c r="D34" s="49" t="s">
        <v>18</v>
      </c>
      <c r="E34" s="50">
        <v>9.56</v>
      </c>
      <c r="F34" s="53" t="s">
        <v>50</v>
      </c>
      <c r="G34" s="84"/>
      <c r="H34" s="64"/>
      <c r="I34" s="62"/>
      <c r="J34" s="64"/>
    </row>
    <row r="35" spans="1:10" s="45" customFormat="1" ht="18.75" customHeight="1" x14ac:dyDescent="0.2">
      <c r="A35" s="73"/>
      <c r="B35" s="76"/>
      <c r="C35" s="77"/>
      <c r="D35" s="49" t="s">
        <v>40</v>
      </c>
      <c r="E35" s="52">
        <v>7</v>
      </c>
      <c r="F35" s="53" t="s">
        <v>51</v>
      </c>
      <c r="G35" s="84"/>
      <c r="H35" s="64"/>
      <c r="I35" s="62"/>
      <c r="J35" s="64"/>
    </row>
    <row r="36" spans="1:10" s="45" customFormat="1" ht="18.75" customHeight="1" x14ac:dyDescent="0.2">
      <c r="A36" s="73"/>
      <c r="B36" s="76"/>
      <c r="C36" s="77"/>
      <c r="D36" s="49" t="s">
        <v>8</v>
      </c>
      <c r="E36" s="52">
        <v>0.4</v>
      </c>
      <c r="F36" s="53" t="s">
        <v>42</v>
      </c>
      <c r="G36" s="84"/>
      <c r="H36" s="64"/>
      <c r="I36" s="62"/>
      <c r="J36" s="64"/>
    </row>
    <row r="37" spans="1:10" s="45" customFormat="1" ht="17.25" customHeight="1" x14ac:dyDescent="0.2">
      <c r="A37" s="73"/>
      <c r="B37" s="76"/>
      <c r="C37" s="77"/>
      <c r="D37" s="50" t="s">
        <v>8</v>
      </c>
      <c r="E37" s="50">
        <v>0.3</v>
      </c>
      <c r="F37" s="54" t="s">
        <v>43</v>
      </c>
      <c r="G37" s="84"/>
      <c r="H37" s="64"/>
      <c r="I37" s="62"/>
      <c r="J37" s="64"/>
    </row>
    <row r="38" spans="1:10" s="45" customFormat="1" ht="18.75" customHeight="1" x14ac:dyDescent="0.2">
      <c r="A38" s="73"/>
      <c r="B38" s="76"/>
      <c r="C38" s="77"/>
      <c r="D38" s="50" t="s">
        <v>8</v>
      </c>
      <c r="E38" s="50">
        <v>1.2210000000000001</v>
      </c>
      <c r="F38" s="54" t="s">
        <v>44</v>
      </c>
      <c r="G38" s="84"/>
      <c r="H38" s="64"/>
      <c r="I38" s="62"/>
      <c r="J38" s="64"/>
    </row>
    <row r="39" spans="1:10" s="45" customFormat="1" ht="19.5" customHeight="1" x14ac:dyDescent="0.2">
      <c r="A39" s="73"/>
      <c r="B39" s="76"/>
      <c r="C39" s="77"/>
      <c r="D39" s="50" t="s">
        <v>8</v>
      </c>
      <c r="E39" s="50">
        <v>0.3</v>
      </c>
      <c r="F39" s="54" t="s">
        <v>45</v>
      </c>
      <c r="G39" s="84"/>
      <c r="H39" s="64"/>
      <c r="I39" s="62"/>
      <c r="J39" s="64"/>
    </row>
    <row r="40" spans="1:10" s="55" customFormat="1" ht="19.5" customHeight="1" x14ac:dyDescent="0.2">
      <c r="A40" s="73"/>
      <c r="B40" s="78"/>
      <c r="C40" s="79"/>
      <c r="D40" s="50" t="s">
        <v>8</v>
      </c>
      <c r="E40" s="50">
        <v>0.7</v>
      </c>
      <c r="F40" s="54" t="s">
        <v>46</v>
      </c>
      <c r="G40" s="85"/>
      <c r="H40" s="65"/>
      <c r="I40" s="62"/>
      <c r="J40" s="65"/>
    </row>
    <row r="41" spans="1:10" s="45" customFormat="1" ht="18" customHeight="1" x14ac:dyDescent="0.2">
      <c r="A41" s="72" t="s">
        <v>52</v>
      </c>
      <c r="B41" s="74" t="s">
        <v>53</v>
      </c>
      <c r="C41" s="75"/>
      <c r="D41" s="80" t="s">
        <v>37</v>
      </c>
      <c r="E41" s="81"/>
      <c r="F41" s="82"/>
      <c r="G41" s="83" t="s">
        <v>54</v>
      </c>
      <c r="H41" s="63">
        <f>I41+J41</f>
        <v>14471.780400000001</v>
      </c>
      <c r="I41" s="62">
        <f>E42*E43*E44*E45*E46*1000*E47</f>
        <v>7235.8902000000007</v>
      </c>
      <c r="J41" s="63">
        <f>E42*E43*E44*E45*E46*1000*E48</f>
        <v>7235.8902000000007</v>
      </c>
    </row>
    <row r="42" spans="1:10" s="45" customFormat="1" ht="19.5" customHeight="1" x14ac:dyDescent="0.2">
      <c r="A42" s="73"/>
      <c r="B42" s="76"/>
      <c r="C42" s="77"/>
      <c r="D42" s="49" t="s">
        <v>18</v>
      </c>
      <c r="E42" s="50">
        <v>14.11</v>
      </c>
      <c r="F42" s="53" t="s">
        <v>55</v>
      </c>
      <c r="G42" s="84"/>
      <c r="H42" s="64"/>
      <c r="I42" s="62"/>
      <c r="J42" s="64"/>
    </row>
    <row r="43" spans="1:10" s="45" customFormat="1" ht="19.5" customHeight="1" x14ac:dyDescent="0.2">
      <c r="A43" s="73"/>
      <c r="B43" s="76"/>
      <c r="C43" s="77"/>
      <c r="D43" s="49" t="s">
        <v>40</v>
      </c>
      <c r="E43" s="52">
        <v>7</v>
      </c>
      <c r="F43" s="53" t="s">
        <v>51</v>
      </c>
      <c r="G43" s="84"/>
      <c r="H43" s="64"/>
      <c r="I43" s="62"/>
      <c r="J43" s="64"/>
    </row>
    <row r="44" spans="1:10" s="45" customFormat="1" ht="19.5" customHeight="1" x14ac:dyDescent="0.2">
      <c r="A44" s="73"/>
      <c r="B44" s="76"/>
      <c r="C44" s="77"/>
      <c r="D44" s="49" t="s">
        <v>8</v>
      </c>
      <c r="E44" s="52">
        <v>0.4</v>
      </c>
      <c r="F44" s="53" t="s">
        <v>42</v>
      </c>
      <c r="G44" s="84"/>
      <c r="H44" s="64"/>
      <c r="I44" s="62"/>
      <c r="J44" s="64"/>
    </row>
    <row r="45" spans="1:10" s="45" customFormat="1" ht="16.5" customHeight="1" x14ac:dyDescent="0.2">
      <c r="A45" s="73"/>
      <c r="B45" s="76"/>
      <c r="C45" s="77"/>
      <c r="D45" s="50" t="s">
        <v>8</v>
      </c>
      <c r="E45" s="50">
        <v>0.3</v>
      </c>
      <c r="F45" s="54" t="s">
        <v>43</v>
      </c>
      <c r="G45" s="84"/>
      <c r="H45" s="64"/>
      <c r="I45" s="62"/>
      <c r="J45" s="64"/>
    </row>
    <row r="46" spans="1:10" s="45" customFormat="1" ht="17.25" customHeight="1" x14ac:dyDescent="0.2">
      <c r="A46" s="73"/>
      <c r="B46" s="76"/>
      <c r="C46" s="77"/>
      <c r="D46" s="50" t="s">
        <v>8</v>
      </c>
      <c r="E46" s="50">
        <v>1.2210000000000001</v>
      </c>
      <c r="F46" s="54" t="s">
        <v>44</v>
      </c>
      <c r="G46" s="84"/>
      <c r="H46" s="64"/>
      <c r="I46" s="62"/>
      <c r="J46" s="64"/>
    </row>
    <row r="47" spans="1:10" s="45" customFormat="1" ht="19.5" customHeight="1" x14ac:dyDescent="0.2">
      <c r="A47" s="73"/>
      <c r="B47" s="76"/>
      <c r="C47" s="77"/>
      <c r="D47" s="50" t="s">
        <v>8</v>
      </c>
      <c r="E47" s="50">
        <v>0.5</v>
      </c>
      <c r="F47" s="54" t="s">
        <v>45</v>
      </c>
      <c r="G47" s="84"/>
      <c r="H47" s="64"/>
      <c r="I47" s="62"/>
      <c r="J47" s="64"/>
    </row>
    <row r="48" spans="1:10" s="55" customFormat="1" ht="19.5" customHeight="1" x14ac:dyDescent="0.2">
      <c r="A48" s="73"/>
      <c r="B48" s="78"/>
      <c r="C48" s="79"/>
      <c r="D48" s="50" t="s">
        <v>8</v>
      </c>
      <c r="E48" s="50">
        <v>0.5</v>
      </c>
      <c r="F48" s="54" t="s">
        <v>46</v>
      </c>
      <c r="G48" s="85"/>
      <c r="H48" s="65"/>
      <c r="I48" s="62"/>
      <c r="J48" s="65"/>
    </row>
    <row r="49" spans="1:10" s="45" customFormat="1" ht="18" customHeight="1" x14ac:dyDescent="0.2">
      <c r="A49" s="72" t="s">
        <v>56</v>
      </c>
      <c r="B49" s="74" t="s">
        <v>57</v>
      </c>
      <c r="C49" s="75"/>
      <c r="D49" s="80" t="s">
        <v>37</v>
      </c>
      <c r="E49" s="81"/>
      <c r="F49" s="82"/>
      <c r="G49" s="83" t="s">
        <v>70</v>
      </c>
      <c r="H49" s="63">
        <f>I49+J49</f>
        <v>34635.862800000003</v>
      </c>
      <c r="I49" s="62">
        <f>$E50*E51*E52*E53*E54*1000*E55</f>
        <v>17317.931400000001</v>
      </c>
      <c r="J49" s="63">
        <f>$E50*E51*E52*E53*E54*1000*E56</f>
        <v>17317.931400000001</v>
      </c>
    </row>
    <row r="50" spans="1:10" s="45" customFormat="1" ht="19.5" customHeight="1" x14ac:dyDescent="0.2">
      <c r="A50" s="73"/>
      <c r="B50" s="76"/>
      <c r="C50" s="77"/>
      <c r="D50" s="49" t="s">
        <v>18</v>
      </c>
      <c r="E50" s="50">
        <v>33.770000000000003</v>
      </c>
      <c r="F50" s="53" t="s">
        <v>58</v>
      </c>
      <c r="G50" s="84"/>
      <c r="H50" s="64"/>
      <c r="I50" s="62"/>
      <c r="J50" s="64"/>
    </row>
    <row r="51" spans="1:10" s="45" customFormat="1" ht="19.5" customHeight="1" x14ac:dyDescent="0.2">
      <c r="A51" s="73"/>
      <c r="B51" s="76"/>
      <c r="C51" s="77"/>
      <c r="D51" s="49" t="s">
        <v>40</v>
      </c>
      <c r="E51" s="52">
        <v>7</v>
      </c>
      <c r="F51" s="53" t="s">
        <v>51</v>
      </c>
      <c r="G51" s="84"/>
      <c r="H51" s="64"/>
      <c r="I51" s="62"/>
      <c r="J51" s="64"/>
    </row>
    <row r="52" spans="1:10" s="45" customFormat="1" ht="19.5" customHeight="1" x14ac:dyDescent="0.2">
      <c r="A52" s="73"/>
      <c r="B52" s="76"/>
      <c r="C52" s="77"/>
      <c r="D52" s="49" t="s">
        <v>8</v>
      </c>
      <c r="E52" s="52">
        <v>0.4</v>
      </c>
      <c r="F52" s="53" t="s">
        <v>42</v>
      </c>
      <c r="G52" s="84"/>
      <c r="H52" s="64"/>
      <c r="I52" s="62"/>
      <c r="J52" s="64"/>
    </row>
    <row r="53" spans="1:10" s="45" customFormat="1" ht="17.25" customHeight="1" x14ac:dyDescent="0.2">
      <c r="A53" s="73"/>
      <c r="B53" s="76"/>
      <c r="C53" s="77"/>
      <c r="D53" s="50" t="s">
        <v>8</v>
      </c>
      <c r="E53" s="50">
        <v>0.3</v>
      </c>
      <c r="F53" s="54" t="s">
        <v>43</v>
      </c>
      <c r="G53" s="84"/>
      <c r="H53" s="64"/>
      <c r="I53" s="62"/>
      <c r="J53" s="64"/>
    </row>
    <row r="54" spans="1:10" s="45" customFormat="1" ht="17.25" customHeight="1" x14ac:dyDescent="0.2">
      <c r="A54" s="73"/>
      <c r="B54" s="76"/>
      <c r="C54" s="77"/>
      <c r="D54" s="50" t="s">
        <v>8</v>
      </c>
      <c r="E54" s="50">
        <v>1.2210000000000001</v>
      </c>
      <c r="F54" s="54" t="s">
        <v>44</v>
      </c>
      <c r="G54" s="84"/>
      <c r="H54" s="64"/>
      <c r="I54" s="62"/>
      <c r="J54" s="64"/>
    </row>
    <row r="55" spans="1:10" s="45" customFormat="1" ht="19.5" customHeight="1" x14ac:dyDescent="0.2">
      <c r="A55" s="73"/>
      <c r="B55" s="76"/>
      <c r="C55" s="77"/>
      <c r="D55" s="50" t="s">
        <v>8</v>
      </c>
      <c r="E55" s="50">
        <v>0.5</v>
      </c>
      <c r="F55" s="54" t="s">
        <v>45</v>
      </c>
      <c r="G55" s="84"/>
      <c r="H55" s="64"/>
      <c r="I55" s="62"/>
      <c r="J55" s="64"/>
    </row>
    <row r="56" spans="1:10" s="55" customFormat="1" ht="19.5" customHeight="1" x14ac:dyDescent="0.2">
      <c r="A56" s="73"/>
      <c r="B56" s="78"/>
      <c r="C56" s="79"/>
      <c r="D56" s="50" t="s">
        <v>8</v>
      </c>
      <c r="E56" s="50">
        <v>0.5</v>
      </c>
      <c r="F56" s="54" t="s">
        <v>46</v>
      </c>
      <c r="G56" s="85"/>
      <c r="H56" s="65"/>
      <c r="I56" s="62"/>
      <c r="J56" s="65"/>
    </row>
    <row r="57" spans="1:10" s="45" customFormat="1" ht="18" customHeight="1" x14ac:dyDescent="0.2">
      <c r="A57" s="72" t="s">
        <v>59</v>
      </c>
      <c r="B57" s="74" t="s">
        <v>60</v>
      </c>
      <c r="C57" s="75"/>
      <c r="D57" s="80" t="s">
        <v>37</v>
      </c>
      <c r="E57" s="81"/>
      <c r="F57" s="82"/>
      <c r="G57" s="83" t="s">
        <v>61</v>
      </c>
      <c r="H57" s="63">
        <f>I57+J57</f>
        <v>38902.525200000004</v>
      </c>
      <c r="I57" s="62">
        <f>E58*E59*E60*E61*E62*1000*E63</f>
        <v>31122.02016</v>
      </c>
      <c r="J57" s="63">
        <f>E58*E59*E60*E61*E62*1000*E64</f>
        <v>7780.50504</v>
      </c>
    </row>
    <row r="58" spans="1:10" s="45" customFormat="1" ht="21" customHeight="1" x14ac:dyDescent="0.2">
      <c r="A58" s="73"/>
      <c r="B58" s="76"/>
      <c r="C58" s="77"/>
      <c r="D58" s="49" t="s">
        <v>18</v>
      </c>
      <c r="E58" s="50">
        <v>37.93</v>
      </c>
      <c r="F58" s="53" t="s">
        <v>62</v>
      </c>
      <c r="G58" s="84"/>
      <c r="H58" s="64"/>
      <c r="I58" s="62"/>
      <c r="J58" s="64"/>
    </row>
    <row r="59" spans="1:10" s="45" customFormat="1" ht="18" customHeight="1" x14ac:dyDescent="0.2">
      <c r="A59" s="73"/>
      <c r="B59" s="76"/>
      <c r="C59" s="77"/>
      <c r="D59" s="49" t="s">
        <v>40</v>
      </c>
      <c r="E59" s="52">
        <v>7</v>
      </c>
      <c r="F59" s="53" t="s">
        <v>51</v>
      </c>
      <c r="G59" s="84"/>
      <c r="H59" s="64"/>
      <c r="I59" s="62"/>
      <c r="J59" s="64"/>
    </row>
    <row r="60" spans="1:10" s="45" customFormat="1" ht="18" customHeight="1" x14ac:dyDescent="0.2">
      <c r="A60" s="73"/>
      <c r="B60" s="76"/>
      <c r="C60" s="77"/>
      <c r="D60" s="49" t="s">
        <v>8</v>
      </c>
      <c r="E60" s="52">
        <v>0.4</v>
      </c>
      <c r="F60" s="53" t="s">
        <v>42</v>
      </c>
      <c r="G60" s="84"/>
      <c r="H60" s="64"/>
      <c r="I60" s="62"/>
      <c r="J60" s="64"/>
    </row>
    <row r="61" spans="1:10" s="45" customFormat="1" ht="17.25" customHeight="1" x14ac:dyDescent="0.2">
      <c r="A61" s="73"/>
      <c r="B61" s="76"/>
      <c r="C61" s="77"/>
      <c r="D61" s="50" t="s">
        <v>8</v>
      </c>
      <c r="E61" s="50">
        <v>0.3</v>
      </c>
      <c r="F61" s="54" t="s">
        <v>43</v>
      </c>
      <c r="G61" s="84"/>
      <c r="H61" s="64"/>
      <c r="I61" s="62"/>
      <c r="J61" s="64"/>
    </row>
    <row r="62" spans="1:10" s="45" customFormat="1" ht="19.5" customHeight="1" x14ac:dyDescent="0.2">
      <c r="A62" s="73"/>
      <c r="B62" s="76"/>
      <c r="C62" s="77"/>
      <c r="D62" s="50" t="s">
        <v>8</v>
      </c>
      <c r="E62" s="50">
        <v>1.2210000000000001</v>
      </c>
      <c r="F62" s="54" t="s">
        <v>44</v>
      </c>
      <c r="G62" s="84"/>
      <c r="H62" s="64"/>
      <c r="I62" s="62"/>
      <c r="J62" s="64"/>
    </row>
    <row r="63" spans="1:10" s="45" customFormat="1" ht="19.5" customHeight="1" x14ac:dyDescent="0.2">
      <c r="A63" s="73"/>
      <c r="B63" s="76"/>
      <c r="C63" s="77"/>
      <c r="D63" s="50" t="s">
        <v>8</v>
      </c>
      <c r="E63" s="50">
        <v>0.8</v>
      </c>
      <c r="F63" s="54" t="s">
        <v>45</v>
      </c>
      <c r="G63" s="84"/>
      <c r="H63" s="64"/>
      <c r="I63" s="62"/>
      <c r="J63" s="64"/>
    </row>
    <row r="64" spans="1:10" s="55" customFormat="1" ht="19.5" customHeight="1" x14ac:dyDescent="0.2">
      <c r="A64" s="73"/>
      <c r="B64" s="78"/>
      <c r="C64" s="79"/>
      <c r="D64" s="50" t="s">
        <v>8</v>
      </c>
      <c r="E64" s="50">
        <v>0.2</v>
      </c>
      <c r="F64" s="54" t="s">
        <v>46</v>
      </c>
      <c r="G64" s="85"/>
      <c r="H64" s="65"/>
      <c r="I64" s="62"/>
      <c r="J64" s="65"/>
    </row>
    <row r="65" spans="1:10" s="45" customFormat="1" ht="18" customHeight="1" x14ac:dyDescent="0.2">
      <c r="A65" s="72" t="s">
        <v>63</v>
      </c>
      <c r="B65" s="74" t="s">
        <v>64</v>
      </c>
      <c r="C65" s="75"/>
      <c r="D65" s="80" t="s">
        <v>37</v>
      </c>
      <c r="E65" s="81"/>
      <c r="F65" s="82"/>
      <c r="G65" s="83" t="s">
        <v>65</v>
      </c>
      <c r="H65" s="63">
        <f>I65+J65</f>
        <v>47446.106399999997</v>
      </c>
      <c r="I65" s="62">
        <f>E66*E67*E68*E69*E70*1000*E71</f>
        <v>9489.2212799999998</v>
      </c>
      <c r="J65" s="63">
        <f>E66*E67*E68*E69*E70*1000*E72</f>
        <v>37956.885119999999</v>
      </c>
    </row>
    <row r="66" spans="1:10" s="45" customFormat="1" ht="18" customHeight="1" x14ac:dyDescent="0.2">
      <c r="A66" s="73"/>
      <c r="B66" s="76"/>
      <c r="C66" s="77"/>
      <c r="D66" s="49" t="s">
        <v>18</v>
      </c>
      <c r="E66" s="50">
        <v>46.26</v>
      </c>
      <c r="F66" s="53" t="s">
        <v>66</v>
      </c>
      <c r="G66" s="84"/>
      <c r="H66" s="64"/>
      <c r="I66" s="62"/>
      <c r="J66" s="64"/>
    </row>
    <row r="67" spans="1:10" s="45" customFormat="1" ht="18" customHeight="1" x14ac:dyDescent="0.2">
      <c r="A67" s="73"/>
      <c r="B67" s="76"/>
      <c r="C67" s="77"/>
      <c r="D67" s="49" t="s">
        <v>40</v>
      </c>
      <c r="E67" s="52">
        <v>7</v>
      </c>
      <c r="F67" s="53" t="s">
        <v>51</v>
      </c>
      <c r="G67" s="84"/>
      <c r="H67" s="64"/>
      <c r="I67" s="62"/>
      <c r="J67" s="64"/>
    </row>
    <row r="68" spans="1:10" s="45" customFormat="1" ht="18" customHeight="1" x14ac:dyDescent="0.2">
      <c r="A68" s="73"/>
      <c r="B68" s="76"/>
      <c r="C68" s="77"/>
      <c r="D68" s="49" t="s">
        <v>8</v>
      </c>
      <c r="E68" s="52">
        <v>0.4</v>
      </c>
      <c r="F68" s="53" t="s">
        <v>42</v>
      </c>
      <c r="G68" s="84"/>
      <c r="H68" s="64"/>
      <c r="I68" s="62"/>
      <c r="J68" s="64"/>
    </row>
    <row r="69" spans="1:10" s="45" customFormat="1" ht="15.75" customHeight="1" x14ac:dyDescent="0.2">
      <c r="A69" s="73"/>
      <c r="B69" s="76"/>
      <c r="C69" s="77"/>
      <c r="D69" s="50" t="s">
        <v>8</v>
      </c>
      <c r="E69" s="50">
        <v>0.3</v>
      </c>
      <c r="F69" s="54" t="s">
        <v>43</v>
      </c>
      <c r="G69" s="84"/>
      <c r="H69" s="64"/>
      <c r="I69" s="62"/>
      <c r="J69" s="64"/>
    </row>
    <row r="70" spans="1:10" s="45" customFormat="1" ht="18" customHeight="1" x14ac:dyDescent="0.2">
      <c r="A70" s="73"/>
      <c r="B70" s="76"/>
      <c r="C70" s="77"/>
      <c r="D70" s="50" t="s">
        <v>8</v>
      </c>
      <c r="E70" s="50">
        <v>1.2210000000000001</v>
      </c>
      <c r="F70" s="54" t="s">
        <v>44</v>
      </c>
      <c r="G70" s="84"/>
      <c r="H70" s="64"/>
      <c r="I70" s="62"/>
      <c r="J70" s="64"/>
    </row>
    <row r="71" spans="1:10" s="45" customFormat="1" ht="19.5" customHeight="1" x14ac:dyDescent="0.2">
      <c r="A71" s="73"/>
      <c r="B71" s="76"/>
      <c r="C71" s="77"/>
      <c r="D71" s="50" t="s">
        <v>8</v>
      </c>
      <c r="E71" s="50">
        <v>0.2</v>
      </c>
      <c r="F71" s="54" t="s">
        <v>45</v>
      </c>
      <c r="G71" s="84"/>
      <c r="H71" s="64"/>
      <c r="I71" s="62"/>
      <c r="J71" s="64"/>
    </row>
    <row r="72" spans="1:10" s="55" customFormat="1" ht="19.5" customHeight="1" x14ac:dyDescent="0.2">
      <c r="A72" s="73"/>
      <c r="B72" s="78"/>
      <c r="C72" s="79"/>
      <c r="D72" s="50" t="s">
        <v>8</v>
      </c>
      <c r="E72" s="50">
        <v>0.8</v>
      </c>
      <c r="F72" s="54" t="s">
        <v>46</v>
      </c>
      <c r="G72" s="85"/>
      <c r="H72" s="65"/>
      <c r="I72" s="62"/>
      <c r="J72" s="65"/>
    </row>
    <row r="73" spans="1:10" s="45" customFormat="1" ht="20.25" customHeight="1" x14ac:dyDescent="0.2">
      <c r="A73" s="56"/>
      <c r="B73" s="66" t="s">
        <v>67</v>
      </c>
      <c r="C73" s="67"/>
      <c r="D73" s="67"/>
      <c r="E73" s="67"/>
      <c r="F73" s="68"/>
      <c r="G73" s="57"/>
      <c r="H73" s="37">
        <f>SUM(H25:H72)</f>
        <v>161394.71040000001</v>
      </c>
      <c r="I73" s="37">
        <f>SUM(I25:I72)</f>
        <v>72946.593720000004</v>
      </c>
      <c r="J73" s="37">
        <f>SUM(J25:J72)</f>
        <v>88448.116680000006</v>
      </c>
    </row>
    <row r="74" spans="1:10" s="45" customFormat="1" ht="36.75" customHeight="1" x14ac:dyDescent="0.2">
      <c r="A74" s="58"/>
      <c r="B74" s="69" t="s">
        <v>68</v>
      </c>
      <c r="C74" s="70"/>
      <c r="D74" s="49" t="s">
        <v>8</v>
      </c>
      <c r="E74" s="50">
        <v>4.66</v>
      </c>
      <c r="F74" s="59" t="s">
        <v>69</v>
      </c>
      <c r="G74" s="57"/>
      <c r="H74" s="61">
        <f>ROUND(H73*E74,0)</f>
        <v>752099</v>
      </c>
      <c r="I74" s="61">
        <f>ROUND(I73*E74,0)</f>
        <v>339931</v>
      </c>
      <c r="J74" s="61">
        <f>ROUND(J73*E74,0)</f>
        <v>412168</v>
      </c>
    </row>
    <row r="75" spans="1:10" s="45" customFormat="1" ht="21.75" customHeight="1" x14ac:dyDescent="0.2">
      <c r="A75" s="58"/>
      <c r="B75" s="69" t="s">
        <v>71</v>
      </c>
      <c r="C75" s="71"/>
      <c r="D75" s="71"/>
      <c r="E75" s="71"/>
      <c r="F75" s="70"/>
      <c r="G75" s="60">
        <v>1</v>
      </c>
      <c r="H75" s="61">
        <f>H74*G75</f>
        <v>752099</v>
      </c>
      <c r="I75" s="61">
        <f>I74*G75</f>
        <v>339931</v>
      </c>
      <c r="J75" s="61">
        <f>J74*G75</f>
        <v>412168</v>
      </c>
    </row>
    <row r="76" spans="1:10" ht="20.25" customHeight="1" x14ac:dyDescent="0.25">
      <c r="A76" s="10"/>
      <c r="B76" s="40" t="s">
        <v>15</v>
      </c>
      <c r="C76" s="41"/>
      <c r="D76" s="41"/>
      <c r="E76" s="41"/>
      <c r="F76" s="41"/>
      <c r="G76" s="41"/>
      <c r="H76" s="42">
        <f>H75*0.2</f>
        <v>150419.80000000002</v>
      </c>
      <c r="I76" s="42">
        <f>I75*0.2</f>
        <v>67986.2</v>
      </c>
      <c r="J76" s="42">
        <f>J75*0.2</f>
        <v>82433.600000000006</v>
      </c>
    </row>
    <row r="77" spans="1:10" ht="20.25" customHeight="1" x14ac:dyDescent="0.25">
      <c r="A77" s="10"/>
      <c r="B77" s="38" t="s">
        <v>16</v>
      </c>
      <c r="C77" s="39"/>
      <c r="D77" s="39"/>
      <c r="E77" s="39"/>
      <c r="F77" s="39"/>
      <c r="G77" s="39"/>
      <c r="H77" s="43">
        <f>H75+H76</f>
        <v>902518.8</v>
      </c>
      <c r="I77" s="43">
        <f t="shared" ref="I77:J77" si="0">I75+I76</f>
        <v>407917.2</v>
      </c>
      <c r="J77" s="43">
        <f t="shared" si="0"/>
        <v>494601.6</v>
      </c>
    </row>
    <row r="78" spans="1:10" ht="14.2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hidden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ht="21" x14ac:dyDescent="0.35">
      <c r="B80" s="11" t="s">
        <v>19</v>
      </c>
      <c r="C80" s="12"/>
      <c r="D80" s="12"/>
      <c r="E80" s="13"/>
      <c r="F80" s="13"/>
      <c r="G80" s="13" t="s">
        <v>20</v>
      </c>
      <c r="H80" s="13"/>
      <c r="I80" s="3"/>
      <c r="J80" s="3"/>
    </row>
    <row r="81" spans="2:10" ht="21" x14ac:dyDescent="0.35">
      <c r="B81" s="11"/>
      <c r="C81" s="12"/>
      <c r="D81" s="12"/>
      <c r="E81" s="13"/>
      <c r="F81" s="13"/>
      <c r="G81" s="13"/>
      <c r="H81" s="13"/>
      <c r="I81" s="3"/>
      <c r="J81" s="3"/>
    </row>
    <row r="82" spans="2:10" ht="21" x14ac:dyDescent="0.35">
      <c r="B82" s="11" t="s">
        <v>22</v>
      </c>
      <c r="C82" s="12"/>
      <c r="D82" s="12"/>
      <c r="E82" s="13"/>
      <c r="F82" s="13"/>
      <c r="G82" s="13" t="s">
        <v>21</v>
      </c>
      <c r="H82" s="13"/>
      <c r="I82" s="3"/>
      <c r="J82" s="3"/>
    </row>
    <row r="83" spans="2:10" x14ac:dyDescent="0.25">
      <c r="B83" s="14"/>
      <c r="I83" s="14"/>
      <c r="J83" s="14"/>
    </row>
  </sheetData>
  <mergeCells count="60">
    <mergeCell ref="A12:J12"/>
    <mergeCell ref="A13:J13"/>
    <mergeCell ref="C18:J18"/>
    <mergeCell ref="B23:C23"/>
    <mergeCell ref="D23:F23"/>
    <mergeCell ref="B15:J15"/>
    <mergeCell ref="B17:J17"/>
    <mergeCell ref="A65:A72"/>
    <mergeCell ref="B65:C72"/>
    <mergeCell ref="D65:F65"/>
    <mergeCell ref="G65:G72"/>
    <mergeCell ref="H65:H72"/>
    <mergeCell ref="A41:A48"/>
    <mergeCell ref="B41:C48"/>
    <mergeCell ref="B24:F24"/>
    <mergeCell ref="A25:A32"/>
    <mergeCell ref="B25:C32"/>
    <mergeCell ref="D25:F25"/>
    <mergeCell ref="A33:A40"/>
    <mergeCell ref="B33:C40"/>
    <mergeCell ref="D33:F33"/>
    <mergeCell ref="G25:G32"/>
    <mergeCell ref="H25:H32"/>
    <mergeCell ref="A20:A22"/>
    <mergeCell ref="B20:C22"/>
    <mergeCell ref="D20:F22"/>
    <mergeCell ref="G20:G22"/>
    <mergeCell ref="H20:J20"/>
    <mergeCell ref="H21:H22"/>
    <mergeCell ref="I21:J21"/>
    <mergeCell ref="I25:I32"/>
    <mergeCell ref="J25:J32"/>
    <mergeCell ref="G33:G40"/>
    <mergeCell ref="H33:H40"/>
    <mergeCell ref="I33:I40"/>
    <mergeCell ref="J33:J40"/>
    <mergeCell ref="D41:F41"/>
    <mergeCell ref="G41:G48"/>
    <mergeCell ref="H41:H48"/>
    <mergeCell ref="I41:I48"/>
    <mergeCell ref="J41:J48"/>
    <mergeCell ref="I49:I56"/>
    <mergeCell ref="J49:J56"/>
    <mergeCell ref="A57:A64"/>
    <mergeCell ref="B57:C64"/>
    <mergeCell ref="D57:F57"/>
    <mergeCell ref="G57:G64"/>
    <mergeCell ref="H57:H64"/>
    <mergeCell ref="I57:I64"/>
    <mergeCell ref="J57:J64"/>
    <mergeCell ref="A49:A56"/>
    <mergeCell ref="B49:C56"/>
    <mergeCell ref="D49:F49"/>
    <mergeCell ref="G49:G56"/>
    <mergeCell ref="H49:H56"/>
    <mergeCell ref="I65:I72"/>
    <mergeCell ref="J65:J72"/>
    <mergeCell ref="B73:F73"/>
    <mergeCell ref="B74:C74"/>
    <mergeCell ref="B75:F75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Eremeeva Oksana</dc:creator>
  <cp:lastModifiedBy>Derbina Ekaterina</cp:lastModifiedBy>
  <cp:lastPrinted>2021-08-04T07:01:46Z</cp:lastPrinted>
  <dcterms:created xsi:type="dcterms:W3CDTF">2021-02-16T08:05:17Z</dcterms:created>
  <dcterms:modified xsi:type="dcterms:W3CDTF">2021-10-19T07:07:11Z</dcterms:modified>
</cp:coreProperties>
</file>